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8085"/>
  </bookViews>
  <sheets>
    <sheet name="доходы" sheetId="4" r:id="rId1"/>
    <sheet name="расходы" sheetId="5" r:id="rId2"/>
    <sheet name="исто" sheetId="6" r:id="rId3"/>
    <sheet name="Лист1" sheetId="7" r:id="rId4"/>
  </sheets>
  <definedNames>
    <definedName name="Excel_BuiltIn_Print_Area_5">расходы!$A$2:$G$82</definedName>
    <definedName name="_xlnm.Print_Area" localSheetId="1">расходы!$A$1:$G$84</definedName>
  </definedNames>
  <calcPr calcId="145621"/>
</workbook>
</file>

<file path=xl/calcChain.xml><?xml version="1.0" encoding="utf-8"?>
<calcChain xmlns="http://schemas.openxmlformats.org/spreadsheetml/2006/main">
  <c r="G19" i="5" l="1"/>
  <c r="F5" i="5"/>
  <c r="F19" i="5"/>
  <c r="E19" i="5"/>
  <c r="F81" i="5"/>
  <c r="D53" i="4"/>
  <c r="D28" i="4"/>
  <c r="G62" i="5" l="1"/>
  <c r="F39" i="5"/>
  <c r="E39" i="5"/>
  <c r="E49" i="5"/>
  <c r="E35" i="4"/>
  <c r="E26" i="4"/>
  <c r="E25" i="4" s="1"/>
  <c r="E71" i="5"/>
  <c r="E19" i="4"/>
  <c r="F37" i="5"/>
  <c r="G72" i="5"/>
  <c r="G82" i="5"/>
  <c r="G76" i="5"/>
  <c r="F78" i="5"/>
  <c r="F77" i="5" s="1"/>
  <c r="E53" i="4"/>
  <c r="E52" i="4"/>
  <c r="F54" i="4"/>
  <c r="E50" i="4"/>
  <c r="E78" i="5"/>
  <c r="E77" i="5" s="1"/>
  <c r="E37" i="5"/>
  <c r="F38" i="4"/>
  <c r="D32" i="4"/>
  <c r="G60" i="5"/>
  <c r="G79" i="5"/>
  <c r="G66" i="5"/>
  <c r="E37" i="4"/>
  <c r="F56" i="4"/>
  <c r="E64" i="5"/>
  <c r="E63" i="5" s="1"/>
  <c r="F61" i="5"/>
  <c r="F59" i="5" s="1"/>
  <c r="E32" i="4"/>
  <c r="E44" i="4"/>
  <c r="F44" i="4" s="1"/>
  <c r="F55" i="4"/>
  <c r="F73" i="5"/>
  <c r="E73" i="5"/>
  <c r="G75" i="5"/>
  <c r="E49" i="4"/>
  <c r="F32" i="5"/>
  <c r="E32" i="5"/>
  <c r="G34" i="5"/>
  <c r="F28" i="5"/>
  <c r="E28" i="5"/>
  <c r="G31" i="5"/>
  <c r="F22" i="4"/>
  <c r="F23" i="4"/>
  <c r="F27" i="4"/>
  <c r="E28" i="4"/>
  <c r="F28" i="4" s="1"/>
  <c r="F29" i="4"/>
  <c r="F30" i="4"/>
  <c r="F33" i="4"/>
  <c r="F36" i="4"/>
  <c r="F39" i="4"/>
  <c r="F40" i="4"/>
  <c r="F41" i="4"/>
  <c r="F42" i="4"/>
  <c r="F45" i="4"/>
  <c r="F51" i="4"/>
  <c r="F50" i="4" s="1"/>
  <c r="F80" i="5"/>
  <c r="D52" i="4"/>
  <c r="G65" i="5"/>
  <c r="F64" i="5"/>
  <c r="G44" i="5"/>
  <c r="G38" i="5"/>
  <c r="F45" i="5"/>
  <c r="F43" i="5"/>
  <c r="F25" i="5"/>
  <c r="F24" i="5" s="1"/>
  <c r="F21" i="5"/>
  <c r="F20" i="5" s="1"/>
  <c r="F14" i="5"/>
  <c r="E18" i="4"/>
  <c r="G81" i="5"/>
  <c r="G57" i="5"/>
  <c r="G56" i="5"/>
  <c r="G48" i="5"/>
  <c r="G47" i="5"/>
  <c r="G46" i="5"/>
  <c r="G41" i="5"/>
  <c r="G40" i="5"/>
  <c r="G35" i="5"/>
  <c r="G33" i="5"/>
  <c r="G30" i="5"/>
  <c r="G29" i="5"/>
  <c r="G26" i="5"/>
  <c r="G23" i="5"/>
  <c r="G22" i="5"/>
  <c r="G16" i="5"/>
  <c r="G15" i="5"/>
  <c r="F10" i="5"/>
  <c r="F9" i="5" s="1"/>
  <c r="G12" i="5"/>
  <c r="G11" i="5"/>
  <c r="E21" i="5"/>
  <c r="E61" i="5"/>
  <c r="E59" i="5" s="1"/>
  <c r="E58" i="5" s="1"/>
  <c r="E25" i="5"/>
  <c r="E24" i="5" s="1"/>
  <c r="D50" i="4"/>
  <c r="D49" i="4" s="1"/>
  <c r="D37" i="4"/>
  <c r="D34" i="4" s="1"/>
  <c r="D19" i="4"/>
  <c r="E80" i="5"/>
  <c r="E43" i="5"/>
  <c r="G43" i="5" s="1"/>
  <c r="E10" i="5"/>
  <c r="E9" i="5" s="1"/>
  <c r="E14" i="5"/>
  <c r="E45" i="5"/>
  <c r="G44" i="4"/>
  <c r="F7" i="6"/>
  <c r="F65" i="4"/>
  <c r="F66" i="4"/>
  <c r="F67" i="4"/>
  <c r="F63" i="4"/>
  <c r="F64" i="4"/>
  <c r="D24" i="4"/>
  <c r="G21" i="5" l="1"/>
  <c r="E20" i="5"/>
  <c r="F36" i="5"/>
  <c r="G73" i="5"/>
  <c r="E24" i="4"/>
  <c r="E34" i="4"/>
  <c r="E31" i="4" s="1"/>
  <c r="E48" i="4"/>
  <c r="E47" i="4" s="1"/>
  <c r="E15" i="4" s="1"/>
  <c r="F37" i="4"/>
  <c r="F32" i="4"/>
  <c r="G61" i="5"/>
  <c r="F70" i="5"/>
  <c r="F69" i="5" s="1"/>
  <c r="G25" i="5"/>
  <c r="G24" i="5" s="1"/>
  <c r="G39" i="5"/>
  <c r="G28" i="5"/>
  <c r="G45" i="5"/>
  <c r="G63" i="5"/>
  <c r="G78" i="5"/>
  <c r="F58" i="5"/>
  <c r="F55" i="5" s="1"/>
  <c r="F53" i="5" s="1"/>
  <c r="F52" i="5" s="1"/>
  <c r="F51" i="5" s="1"/>
  <c r="G59" i="5"/>
  <c r="E36" i="5"/>
  <c r="G80" i="5"/>
  <c r="G32" i="5"/>
  <c r="E55" i="5"/>
  <c r="E54" i="5" s="1"/>
  <c r="E53" i="5" s="1"/>
  <c r="G14" i="5"/>
  <c r="E70" i="5"/>
  <c r="E69" i="5" s="1"/>
  <c r="G37" i="5"/>
  <c r="G9" i="5"/>
  <c r="G10" i="5"/>
  <c r="F35" i="4"/>
  <c r="F34" i="4"/>
  <c r="F53" i="4"/>
  <c r="F19" i="4"/>
  <c r="F24" i="4"/>
  <c r="F25" i="4"/>
  <c r="G77" i="5"/>
  <c r="D48" i="4"/>
  <c r="D47" i="4" s="1"/>
  <c r="F49" i="4"/>
  <c r="D31" i="4"/>
  <c r="F26" i="4"/>
  <c r="F52" i="4"/>
  <c r="F48" i="4" s="1"/>
  <c r="E42" i="5"/>
  <c r="G42" i="5" s="1"/>
  <c r="D18" i="4"/>
  <c r="F18" i="4" s="1"/>
  <c r="G71" i="5"/>
  <c r="G64" i="5"/>
  <c r="G70" i="5" l="1"/>
  <c r="G69" i="5"/>
  <c r="F54" i="5"/>
  <c r="G54" i="5"/>
  <c r="F31" i="4"/>
  <c r="F47" i="4"/>
  <c r="G55" i="5"/>
  <c r="G58" i="5"/>
  <c r="G36" i="5"/>
  <c r="F18" i="5"/>
  <c r="F17" i="5" s="1"/>
  <c r="F13" i="5" s="1"/>
  <c r="F8" i="5" s="1"/>
  <c r="F7" i="5" s="1"/>
  <c r="E10" i="6" s="1"/>
  <c r="D16" i="4"/>
  <c r="E16" i="4"/>
  <c r="G53" i="5"/>
  <c r="E52" i="5"/>
  <c r="E51" i="5" l="1"/>
  <c r="G51" i="5" s="1"/>
  <c r="G52" i="5"/>
  <c r="D15" i="4"/>
  <c r="F16" i="4"/>
  <c r="E9" i="6"/>
  <c r="E8" i="6" s="1"/>
  <c r="F83" i="5"/>
  <c r="F15" i="4" l="1"/>
  <c r="D9" i="6"/>
  <c r="G20" i="5"/>
  <c r="E18" i="5"/>
  <c r="G18" i="5" s="1"/>
  <c r="E17" i="5" l="1"/>
  <c r="G17" i="5" l="1"/>
  <c r="E13" i="5"/>
  <c r="E8" i="5" s="1"/>
  <c r="G13" i="5" l="1"/>
  <c r="G8" i="5" l="1"/>
  <c r="E7" i="5"/>
  <c r="E5" i="5" s="1"/>
  <c r="G7" i="5" l="1"/>
  <c r="G5" i="5" l="1"/>
  <c r="E83" i="5"/>
  <c r="D10" i="6"/>
  <c r="D8" i="6" s="1"/>
</calcChain>
</file>

<file path=xl/comments1.xml><?xml version="1.0" encoding="utf-8"?>
<comments xmlns="http://schemas.openxmlformats.org/spreadsheetml/2006/main">
  <authors>
    <author>Люда</author>
  </authors>
  <commentList>
    <comment ref="I38" authorId="0">
      <text>
        <r>
          <rPr>
            <b/>
            <sz val="9"/>
            <color indexed="81"/>
            <rFont val="Tahoma"/>
            <family val="2"/>
            <charset val="204"/>
          </rPr>
          <t>Люда: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<sst xmlns="http://schemas.openxmlformats.org/spreadsheetml/2006/main" count="415" uniqueCount="290">
  <si>
    <t>в том числе:</t>
  </si>
  <si>
    <t>010</t>
  </si>
  <si>
    <t>КОДЫ</t>
  </si>
  <si>
    <t>Наименование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</si>
  <si>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</si>
  <si>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</si>
  <si>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</si>
  <si>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</si>
  <si>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</si>
  <si>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</si>
  <si>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</si>
  <si>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</si>
  <si>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</si>
  <si>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</si>
  <si>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</si>
  <si>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</si>
  <si>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</si>
  <si>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</si>
  <si>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</si>
  <si>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</si>
  <si>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</si>
  <si>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</si>
  <si>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</si>
  <si>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</si>
  <si>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</si>
  <si>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</si>
  <si>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</si>
  <si>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</si>
  <si>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</si>
  <si>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</si>
  <si>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</si>
  <si>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</si>
  <si>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</si>
  <si>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</si>
  <si>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</si>
  <si>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</si>
  <si>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</si>
  <si>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</si>
  <si>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</si>
  <si>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</si>
  <si>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</si>
  <si>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</si>
  <si>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</si>
  <si>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</si>
  <si>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</si>
  <si>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</si>
  <si>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</si>
  <si>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-</t>
  </si>
  <si>
    <t>Доходы бюджета - всего</t>
  </si>
  <si>
    <t>Форма 0503117 с. 2</t>
  </si>
  <si>
    <t>Форма 0503117 с. 3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</si>
  <si>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</si>
  <si>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</si>
  <si>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</si>
  <si>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</si>
  <si>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</si>
  <si>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</si>
  <si>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</si>
  <si>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</si>
  <si>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</si>
  <si>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</si>
  <si>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</si>
  <si>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</si>
  <si>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</si>
  <si>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</si>
  <si>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</si>
  <si>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</si>
  <si>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</si>
  <si>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Субвенции местным бюджетам на выполнение передаваемых полномочий субъектов Российской Федерации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</si>
  <si>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</si>
  <si>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</si>
  <si>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</si>
  <si>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</si>
  <si>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</si>
  <si>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 xml:space="preserve">                      Форма по ОКУД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</si>
  <si>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</si>
  <si>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</si>
  <si>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</si>
  <si>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</si>
  <si>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</si>
  <si>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</si>
  <si>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</si>
  <si>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</si>
  <si>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</si>
  <si>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</si>
  <si>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</si>
  <si>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</si>
  <si>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 xml:space="preserve">  Глава по БК</t>
  </si>
  <si>
    <t>000  1  06  06030  00  0000  110</t>
  </si>
  <si>
    <t>Изменение остатков средств на счетах по учету средств бюджетов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</si>
  <si>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</si>
  <si>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</si>
  <si>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Периодичность: месячная</t>
  </si>
  <si>
    <t xml:space="preserve">                                                            </t>
  </si>
  <si>
    <t>Налог,взимаемый с налогоплательщиков,выбравших в качестве объекта налогоблажения,доходы</t>
  </si>
  <si>
    <t>000  1  05  01010  01  0000 110</t>
  </si>
  <si>
    <t>Налог ,взымаемый в связи с применением упрощенной системы налогооблажения</t>
  </si>
  <si>
    <t>000  1  05  01000  00  0000  110</t>
  </si>
  <si>
    <t>000  1  05  01011  01  0000  110</t>
  </si>
  <si>
    <t>Единый сельскохозяйственный налог (за налоговые периоды, истекшие до 1 января 2011 года)</t>
  </si>
  <si>
    <t>000  1  05  03020  01  0000  110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</si>
  <si>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</si>
  <si>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</si>
  <si>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Земельный налог (по обязательствам, возникшим до 1 января 2006 года), мобилизуемый на территориях сельских поселений</t>
  </si>
  <si>
    <t>ЗАДОЛЖЕННОСТЬ И ПЕРЕРАСЧЕТЫ ПО ОТМЕНЕННЫМ НАЛОГАМ, СБОРАМ И ИНЫМ ОБЯЗАТЕЛЬНЫМ ПЛАТЕЖАМ</t>
  </si>
  <si>
    <t xml:space="preserve"> 000 1  09  00000  01  0000  000</t>
  </si>
  <si>
    <t xml:space="preserve"> 000 1  09  04000  01  0000  000</t>
  </si>
  <si>
    <t xml:space="preserve"> 000 1  09  04050  01  0000  000</t>
  </si>
  <si>
    <t xml:space="preserve"> 000 1  09  04053  10  0000 110</t>
  </si>
  <si>
    <t xml:space="preserve">Расходы на выплаты по оплате труда работников государственных органов </t>
  </si>
  <si>
    <t>Администрация местного самоуправления</t>
  </si>
  <si>
    <t>Расходы на осуществление функций государственных органов</t>
  </si>
  <si>
    <t>Иные закупки товаров, работ и услуг государственных (муниципальных) нужд</t>
  </si>
  <si>
    <t>Услуги связи</t>
  </si>
  <si>
    <t>Работы, услуги по содержанию имущества</t>
  </si>
  <si>
    <t>Прочие работы, услуги, в том числе:</t>
  </si>
  <si>
    <t>Поступление нефинансовых активов</t>
  </si>
  <si>
    <t>Увеличение стоимости основных средств, в т.ч.</t>
  </si>
  <si>
    <t>Увеличение стоимости материальных запасов, в т.ч.</t>
  </si>
  <si>
    <t>Уплата прочих налогов, сборов и иных платежей, в том числе:</t>
  </si>
  <si>
    <t>Руководство в сфере установленных функций</t>
  </si>
  <si>
    <t>Закупка товаров, работ и услуг для обеспечения государственных (муниципальных) нужд</t>
  </si>
  <si>
    <t>Уличное освещение</t>
  </si>
  <si>
    <t>Социальная политика</t>
  </si>
  <si>
    <t>доплата к муниципальной пенсии</t>
  </si>
  <si>
    <t>Код дополнительной класификации</t>
  </si>
  <si>
    <t>7</t>
  </si>
  <si>
    <t>П211</t>
  </si>
  <si>
    <t>П213</t>
  </si>
  <si>
    <t>П221</t>
  </si>
  <si>
    <t>П221.01</t>
  </si>
  <si>
    <t>П221.02</t>
  </si>
  <si>
    <t>П225</t>
  </si>
  <si>
    <t>П225.01</t>
  </si>
  <si>
    <t>П226</t>
  </si>
  <si>
    <t>П310</t>
  </si>
  <si>
    <t>П340</t>
  </si>
  <si>
    <t xml:space="preserve"> - приобретение горяче-смазочных материалов, включая специальное топливо</t>
  </si>
  <si>
    <t>П290</t>
  </si>
  <si>
    <t>П290.04</t>
  </si>
  <si>
    <t>П222</t>
  </si>
  <si>
    <t>П223.01</t>
  </si>
  <si>
    <t>Доходы от исползования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</si>
  <si>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</si>
  <si>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</si>
  <si>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 000 1110502510 0000 120</t>
  </si>
  <si>
    <t>Глава Батакоевского сельского поселения</t>
  </si>
  <si>
    <t>341 1001 0000000000 000</t>
  </si>
  <si>
    <t xml:space="preserve">341 0800 0000000000 000 </t>
  </si>
  <si>
    <t>341 0503 9930044460 244</t>
  </si>
  <si>
    <t>341 0203 9920051180 244</t>
  </si>
  <si>
    <t xml:space="preserve">341 0104 7910000000 000 </t>
  </si>
  <si>
    <t xml:space="preserve">341 0104 7910000110 000 </t>
  </si>
  <si>
    <t xml:space="preserve">341 0104 7910000110 121 </t>
  </si>
  <si>
    <t xml:space="preserve">341 0104 7910000110 129 </t>
  </si>
  <si>
    <t xml:space="preserve">341 0104 7920000000 000 </t>
  </si>
  <si>
    <t xml:space="preserve">341 0104 7920000110 000 </t>
  </si>
  <si>
    <t xml:space="preserve">341 0104 7920000190 000 </t>
  </si>
  <si>
    <t>341 0104 7920000190 200</t>
  </si>
  <si>
    <t>341 0104 7920000190 240</t>
  </si>
  <si>
    <t>341 0104 7920000190 244</t>
  </si>
  <si>
    <t>3410203 9920051180 129</t>
  </si>
  <si>
    <t xml:space="preserve">341 0203 9920000000 000 </t>
  </si>
  <si>
    <t xml:space="preserve">341 0203 9900000000 000 </t>
  </si>
  <si>
    <t xml:space="preserve">341 0203 0000000000 000 </t>
  </si>
  <si>
    <t>341 0104 7920000190 853</t>
  </si>
  <si>
    <t xml:space="preserve">341 0200 0000000000 000 </t>
  </si>
  <si>
    <t>341 0203 9920051180 000</t>
  </si>
  <si>
    <t>341 0203 9920051180 121</t>
  </si>
  <si>
    <t>3410203 9920051180 244</t>
  </si>
  <si>
    <t>341 0104 7920000190 831</t>
  </si>
  <si>
    <t>3410104 7920000190 851</t>
  </si>
  <si>
    <t>341 0104 7920000190 850</t>
  </si>
  <si>
    <t>Комунальные услуги</t>
  </si>
  <si>
    <t>П223</t>
  </si>
  <si>
    <t>П223.02</t>
  </si>
  <si>
    <t>П226.01</t>
  </si>
  <si>
    <t xml:space="preserve">341 0104 7920000110 121 </t>
  </si>
  <si>
    <t xml:space="preserve">341 0104 7920000110 129 </t>
  </si>
  <si>
    <t xml:space="preserve">  -услуги в области информационных технологий</t>
  </si>
  <si>
    <t xml:space="preserve"> -услуги связи</t>
  </si>
  <si>
    <t xml:space="preserve"> -услуги интернет- провайдера</t>
  </si>
  <si>
    <t xml:space="preserve"> -оплата за газ</t>
  </si>
  <si>
    <t xml:space="preserve"> -оплата за электроэнергию</t>
  </si>
  <si>
    <t xml:space="preserve"> -содержание в чистоте помещений, зданий, дворов, иного имущества</t>
  </si>
  <si>
    <t>341 0203 9920051180 240</t>
  </si>
  <si>
    <t xml:space="preserve"> НАЛОГОВЫЕ И НЕНАЛОГОВЫЕ ДОХОДЫ</t>
  </si>
  <si>
    <t>Развитие  материально-техничесской базы объектов  благоустройства</t>
  </si>
  <si>
    <t>Исполнение  судебных актов  РФ и мировых  соглашений  по  возмещению вреда,  причиненного в результате незаконных  действий (бездействия) органов государственной власти (гос. органов), органов  местного самоуправления либо должностных этих органов, а также в результате деятельности казенных  учреждений</t>
  </si>
  <si>
    <t>341 0104 7920000190 830</t>
  </si>
  <si>
    <t>341 0104 7920000190 852</t>
  </si>
  <si>
    <t xml:space="preserve">Исполнение  судебных актов  </t>
  </si>
  <si>
    <t xml:space="preserve">Руководитель   _______________________    </t>
  </si>
  <si>
    <t xml:space="preserve">Главный бухгалтер  ____________________ </t>
  </si>
  <si>
    <t>000 01 05 02 01 10 0000 510</t>
  </si>
  <si>
    <t>000 01 05 02 01 10 0000 610</t>
  </si>
  <si>
    <t>000 01 05 00 00 00 0000 000</t>
  </si>
  <si>
    <t>341 0104 7920000190 242</t>
  </si>
  <si>
    <t>341 1001 9980044390 312</t>
  </si>
  <si>
    <t xml:space="preserve">Межбюджетные  трансферты, передаваемые  бюджетам сельских  поселений  </t>
  </si>
  <si>
    <t xml:space="preserve">341 0801 9980044330 244 </t>
  </si>
  <si>
    <t>Расходы на осуществление первичного воинского учета на территориях, где отсутствуют военные комиссариаты по иным непраграммным расходам в рамках непрограммных расходов органа местного самоуправления Батакоевского сельского поселения</t>
  </si>
  <si>
    <t>000</t>
  </si>
  <si>
    <t>3410104 7920000190 242</t>
  </si>
  <si>
    <t>Джибилова Л.У.</t>
  </si>
  <si>
    <t>Цкаев А.Х.</t>
  </si>
  <si>
    <t>Непрограммные расходы органа местного самоуправления Батакоевского сельского поселения</t>
  </si>
  <si>
    <t>341 0104 7920000190 800</t>
  </si>
  <si>
    <t>34105030000000000000</t>
  </si>
  <si>
    <t>000  2  02  4516010  0000  151</t>
  </si>
  <si>
    <t>ИНЫЕ БЮДЖЕТНЫЕ АСИГНОВАНИЯ</t>
  </si>
  <si>
    <t xml:space="preserve">341 0104 0000000000 000 </t>
  </si>
  <si>
    <t xml:space="preserve"> </t>
  </si>
  <si>
    <t>П225.04</t>
  </si>
  <si>
    <r>
      <t xml:space="preserve">финансового органа            </t>
    </r>
    <r>
      <rPr>
        <u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>Администрация Батакоевского сельского поселения</t>
    </r>
  </si>
  <si>
    <r>
      <t xml:space="preserve">                                                 </t>
    </r>
    <r>
      <rPr>
        <b/>
        <sz val="14"/>
        <rFont val="Times New Roman"/>
        <family val="1"/>
        <charset val="204"/>
      </rPr>
      <t xml:space="preserve">    ОТЧЕТ ОБ ИСПОЛНЕНИИ БЮДЖЕТА</t>
    </r>
  </si>
  <si>
    <t xml:space="preserve">  </t>
  </si>
  <si>
    <t>Национальная экономика</t>
  </si>
  <si>
    <t>341 0400 000 0000000 000</t>
  </si>
  <si>
    <t>Сельское хозяйство и рыбаловство</t>
  </si>
  <si>
    <t>341 0405 000 0000000 000</t>
  </si>
  <si>
    <t>Организация работы по уничтожению очагов дикарастущей конопли путем применением гербецитов</t>
  </si>
  <si>
    <t>341  0405 100    0144432 244</t>
  </si>
  <si>
    <t>000  2  02  01000  00  0000  150</t>
  </si>
  <si>
    <t>000  2  02  03000  00  0000  150</t>
  </si>
  <si>
    <t>000  2  02  35118  00  0000  150</t>
  </si>
  <si>
    <t>000  2  02 45160 10  0000  150</t>
  </si>
  <si>
    <t>00011701050100000180</t>
  </si>
  <si>
    <t>невыясненые</t>
  </si>
  <si>
    <t>П343</t>
  </si>
  <si>
    <t>П346</t>
  </si>
  <si>
    <t>П226.09</t>
  </si>
  <si>
    <t>П227</t>
  </si>
  <si>
    <t>П292</t>
  </si>
  <si>
    <t>Иные закупки товаров, работ и услуг для  государственных (муниципальных) нужд</t>
  </si>
  <si>
    <t>3410203 9920051180 240</t>
  </si>
  <si>
    <t>Транспортные услуги</t>
  </si>
  <si>
    <t>ЖКХ</t>
  </si>
  <si>
    <t>П264</t>
  </si>
  <si>
    <t>000 1 09    04053  10  2100 110</t>
  </si>
  <si>
    <t>задолженность по земельному налогу</t>
  </si>
  <si>
    <t>000  2  02  16001 00 0000 150</t>
  </si>
  <si>
    <t>000  2  02  16001 10 0000 150</t>
  </si>
  <si>
    <t>000  2  02  35118  10  0000  150</t>
  </si>
  <si>
    <t xml:space="preserve">  Страховые взносы (страхование а/транспорта)</t>
  </si>
  <si>
    <t xml:space="preserve"> -пусконаладочные работы,техническое обслуживание</t>
  </si>
  <si>
    <t xml:space="preserve"> -заправка катриджей</t>
  </si>
  <si>
    <t xml:space="preserve"> - Увеличение  стоимости  прочих  оборотных запасов ( запасных частей,канцтоваров)</t>
  </si>
  <si>
    <t xml:space="preserve"> -  налога на имущество </t>
  </si>
  <si>
    <t>П291.01</t>
  </si>
  <si>
    <t>П291.03</t>
  </si>
  <si>
    <t xml:space="preserve"> -  штрафы за нарушение законодательства о налогах и сборах</t>
  </si>
  <si>
    <t xml:space="preserve"> - транспортный  налог</t>
  </si>
  <si>
    <t xml:space="preserve"> - Увеличение  стоимости  прочих  оборотных запасов ( канцтоваров)</t>
  </si>
  <si>
    <t>341 0104 7920000190 247</t>
  </si>
  <si>
    <t>П310.05</t>
  </si>
  <si>
    <t xml:space="preserve"> - увеличение стоимости иных основных средств</t>
  </si>
  <si>
    <t>341 0503 9930044150 247</t>
  </si>
  <si>
    <t>П225.05</t>
  </si>
  <si>
    <t>Межбюджетные трансферты,передаваемые бюджетам сельских поселений</t>
  </si>
  <si>
    <t>СЕЛЬСКОЕ ХОЗЯЙСТВО  И РЫБОЛОВСТВО</t>
  </si>
  <si>
    <t>Налог на доходы с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 в соответствии со статьями 227,227.1 Налогового кодекса РФ</t>
  </si>
  <si>
    <t>000  1  01 02020  01  0000 110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</si>
  <si>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</si>
  <si>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</si>
  <si>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П296</t>
  </si>
  <si>
    <t>Прочая закупка товаров,работ и услугв сфере информационно-коммуникационных технологий</t>
  </si>
  <si>
    <t>Прочая закупка товаров, работ и услуг государственных (муниципальных) нужд</t>
  </si>
  <si>
    <t>Закупка энергетических ресурсов</t>
  </si>
  <si>
    <t xml:space="preserve"> - оплата электроэнергии</t>
  </si>
  <si>
    <t xml:space="preserve"> - Увеличение  стоимости  прочих  оборотных запасов ( хозтовары)</t>
  </si>
  <si>
    <t xml:space="preserve"> - Увеличение  стоимости  прочих  оборотных запасов (хозтовары)</t>
  </si>
  <si>
    <t>,</t>
  </si>
  <si>
    <t>Иные пенсии , социальные доплаты к пенсии</t>
  </si>
  <si>
    <t>34105000000000000000</t>
  </si>
  <si>
    <t>БЛАГОУСТРОЙСТВО</t>
  </si>
  <si>
    <t>341 0100  0000000000 000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</si>
  <si>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</t>
  </si>
  <si>
    <t xml:space="preserve"> - прочие текущие услуги </t>
  </si>
  <si>
    <t>фй</t>
  </si>
  <si>
    <t xml:space="preserve"> п</t>
  </si>
  <si>
    <t xml:space="preserve"> отчет на 01 февраля 2022 года</t>
  </si>
  <si>
    <t>РЕЗЕРВНЫЙ ФОНД</t>
  </si>
  <si>
    <t xml:space="preserve">прочие расходы </t>
  </si>
  <si>
    <t>34101110000000000 870</t>
  </si>
  <si>
    <t>34101119950099500 880</t>
  </si>
  <si>
    <t xml:space="preserve">1. Доходы бюджета                                                                                                      остаток на 01.01.2023г.-458918,40                                   </t>
  </si>
  <si>
    <t>02.02.2022г.</t>
  </si>
  <si>
    <t xml:space="preserve">                                               остаток  на 01.02.2023года-561871,71 </t>
  </si>
  <si>
    <t>000 2 02 4 9999 10 0000 150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</si>
</sst>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42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85">
    <xf numFmtId="0" fontId="0" fillId="0" borderId="0" xfId="0"/>
    <xf numFmtId="0" fontId="0" fillId="0" borderId="0" xfId="0" applyAlignment="1">
      <alignment wrapText="1"/>
    </xf>
    <xf numFmtId="0" fontId="13" fillId="0" borderId="0" xfId="0" applyFont="1"/>
    <xf numFmtId="0" fontId="0" fillId="0" borderId="0" xfId="0" applyFont="1"/>
    <xf numFmtId="49" fontId="13" fillId="0" borderId="10" xfId="38" applyNumberFormat="1" applyFont="1" applyBorder="1"/>
    <xf numFmtId="49" fontId="13" fillId="0" borderId="10" xfId="0" applyNumberFormat="1" applyFont="1" applyBorder="1"/>
    <xf numFmtId="0" fontId="13" fillId="0" borderId="0" xfId="0" applyFont="1" applyFill="1"/>
    <xf numFmtId="0" fontId="19" fillId="0" borderId="0" xfId="0" applyFont="1"/>
    <xf numFmtId="49" fontId="13" fillId="0" borderId="10" xfId="39" applyNumberFormat="1" applyFont="1" applyBorder="1" applyAlignment="1">
      <alignment horizontal="center" vertical="top" wrapText="1"/>
    </xf>
    <xf numFmtId="49" fontId="13" fillId="0" borderId="11" xfId="39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0" fillId="0" borderId="0" xfId="0" applyFont="1" applyFill="1"/>
    <xf numFmtId="4" fontId="20" fillId="0" borderId="0" xfId="0" applyNumberFormat="1" applyFont="1" applyFill="1"/>
    <xf numFmtId="49" fontId="13" fillId="0" borderId="11" xfId="0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 vertical="top" wrapText="1"/>
    </xf>
    <xf numFmtId="0" fontId="13" fillId="0" borderId="14" xfId="0" applyNumberFormat="1" applyFont="1" applyBorder="1" applyAlignment="1">
      <alignment wrapText="1"/>
    </xf>
    <xf numFmtId="0" fontId="13" fillId="0" borderId="14" xfId="38" applyNumberFormat="1" applyFont="1" applyBorder="1" applyAlignment="1">
      <alignment wrapText="1"/>
    </xf>
    <xf numFmtId="1" fontId="13" fillId="0" borderId="15" xfId="39" applyNumberFormat="1" applyBorder="1" applyAlignment="1">
      <alignment horizontal="center"/>
    </xf>
    <xf numFmtId="1" fontId="13" fillId="0" borderId="16" xfId="39" applyNumberFormat="1" applyBorder="1" applyAlignment="1">
      <alignment horizontal="center"/>
    </xf>
    <xf numFmtId="1" fontId="13" fillId="0" borderId="12" xfId="39" applyNumberFormat="1" applyBorder="1" applyAlignment="1">
      <alignment horizontal="center"/>
    </xf>
    <xf numFmtId="4" fontId="13" fillId="0" borderId="17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4" fontId="13" fillId="0" borderId="19" xfId="0" applyNumberFormat="1" applyFont="1" applyBorder="1" applyAlignment="1">
      <alignment horizontal="right"/>
    </xf>
    <xf numFmtId="4" fontId="13" fillId="0" borderId="0" xfId="0" applyNumberFormat="1" applyFont="1"/>
    <xf numFmtId="0" fontId="23" fillId="0" borderId="0" xfId="0" applyFont="1"/>
    <xf numFmtId="0" fontId="22" fillId="0" borderId="20" xfId="39" applyNumberFormat="1" applyFont="1" applyBorder="1" applyAlignment="1">
      <alignment wrapText="1"/>
    </xf>
    <xf numFmtId="0" fontId="22" fillId="0" borderId="21" xfId="39" applyNumberFormat="1" applyFont="1" applyBorder="1" applyAlignment="1">
      <alignment wrapText="1"/>
    </xf>
    <xf numFmtId="0" fontId="22" fillId="0" borderId="22" xfId="39" applyNumberFormat="1" applyFont="1" applyBorder="1" applyAlignment="1">
      <alignment wrapText="1"/>
    </xf>
    <xf numFmtId="0" fontId="22" fillId="0" borderId="18" xfId="39" applyNumberFormat="1" applyFont="1" applyBorder="1" applyAlignment="1">
      <alignment wrapText="1"/>
    </xf>
    <xf numFmtId="0" fontId="22" fillId="0" borderId="0" xfId="0" applyFont="1"/>
    <xf numFmtId="0" fontId="22" fillId="0" borderId="0" xfId="39" applyFont="1" applyFill="1" applyBorder="1" applyAlignment="1"/>
    <xf numFmtId="0" fontId="24" fillId="0" borderId="0" xfId="0" applyFont="1"/>
    <xf numFmtId="0" fontId="25" fillId="0" borderId="0" xfId="0" applyFont="1" applyFill="1"/>
    <xf numFmtId="4" fontId="25" fillId="0" borderId="0" xfId="0" applyNumberFormat="1" applyFont="1" applyFill="1"/>
    <xf numFmtId="4" fontId="27" fillId="0" borderId="17" xfId="0" applyNumberFormat="1" applyFont="1" applyFill="1" applyBorder="1" applyAlignment="1">
      <alignment horizontal="right" shrinkToFit="1"/>
    </xf>
    <xf numFmtId="0" fontId="27" fillId="0" borderId="14" xfId="0" applyNumberFormat="1" applyFont="1" applyBorder="1" applyAlignment="1">
      <alignment wrapText="1"/>
    </xf>
    <xf numFmtId="49" fontId="27" fillId="0" borderId="24" xfId="0" applyNumberFormat="1" applyFont="1" applyBorder="1" applyAlignment="1">
      <alignment horizontal="center"/>
    </xf>
    <xf numFmtId="49" fontId="27" fillId="0" borderId="25" xfId="0" applyNumberFormat="1" applyFont="1" applyBorder="1" applyAlignment="1">
      <alignment horizontal="center"/>
    </xf>
    <xf numFmtId="4" fontId="27" fillId="0" borderId="26" xfId="0" applyNumberFormat="1" applyFont="1" applyFill="1" applyBorder="1" applyAlignment="1">
      <alignment horizontal="right"/>
    </xf>
    <xf numFmtId="4" fontId="27" fillId="0" borderId="27" xfId="0" applyNumberFormat="1" applyFont="1" applyFill="1" applyBorder="1" applyAlignment="1">
      <alignment horizontal="right"/>
    </xf>
    <xf numFmtId="49" fontId="27" fillId="0" borderId="12" xfId="0" applyNumberFormat="1" applyFont="1" applyBorder="1" applyAlignment="1">
      <alignment horizontal="center"/>
    </xf>
    <xf numFmtId="49" fontId="27" fillId="0" borderId="10" xfId="0" applyNumberFormat="1" applyFont="1" applyBorder="1"/>
    <xf numFmtId="4" fontId="27" fillId="0" borderId="28" xfId="0" applyNumberFormat="1" applyFont="1" applyBorder="1" applyAlignment="1">
      <alignment horizontal="right"/>
    </xf>
    <xf numFmtId="4" fontId="27" fillId="0" borderId="17" xfId="0" applyNumberFormat="1" applyFont="1" applyBorder="1" applyAlignment="1">
      <alignment horizontal="right"/>
    </xf>
    <xf numFmtId="4" fontId="27" fillId="0" borderId="19" xfId="0" applyNumberFormat="1" applyFont="1" applyBorder="1" applyAlignment="1">
      <alignment horizontal="right"/>
    </xf>
    <xf numFmtId="0" fontId="28" fillId="0" borderId="14" xfId="0" applyNumberFormat="1" applyFont="1" applyBorder="1" applyAlignment="1">
      <alignment wrapText="1"/>
    </xf>
    <xf numFmtId="49" fontId="28" fillId="0" borderId="12" xfId="0" applyNumberFormat="1" applyFont="1" applyBorder="1" applyAlignment="1">
      <alignment horizontal="center"/>
    </xf>
    <xf numFmtId="49" fontId="28" fillId="0" borderId="10" xfId="0" applyNumberFormat="1" applyFont="1" applyBorder="1"/>
    <xf numFmtId="4" fontId="28" fillId="24" borderId="18" xfId="0" applyNumberFormat="1" applyFont="1" applyFill="1" applyBorder="1" applyAlignment="1">
      <alignment horizontal="right"/>
    </xf>
    <xf numFmtId="4" fontId="28" fillId="24" borderId="17" xfId="0" applyNumberFormat="1" applyFont="1" applyFill="1" applyBorder="1" applyAlignment="1">
      <alignment horizontal="right"/>
    </xf>
    <xf numFmtId="4" fontId="28" fillId="0" borderId="19" xfId="0" applyNumberFormat="1" applyFont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17" xfId="0" applyNumberFormat="1" applyFont="1" applyFill="1" applyBorder="1" applyAlignment="1">
      <alignment horizontal="right"/>
    </xf>
    <xf numFmtId="4" fontId="27" fillId="0" borderId="18" xfId="0" applyNumberFormat="1" applyFont="1" applyFill="1" applyBorder="1" applyAlignment="1">
      <alignment horizontal="right"/>
    </xf>
    <xf numFmtId="4" fontId="27" fillId="0" borderId="17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/>
    </xf>
    <xf numFmtId="49" fontId="27" fillId="0" borderId="11" xfId="0" applyNumberFormat="1" applyFont="1" applyBorder="1"/>
    <xf numFmtId="4" fontId="27" fillId="0" borderId="28" xfId="0" applyNumberFormat="1" applyFont="1" applyFill="1" applyBorder="1" applyAlignment="1">
      <alignment horizontal="right"/>
    </xf>
    <xf numFmtId="49" fontId="28" fillId="0" borderId="11" xfId="0" applyNumberFormat="1" applyFont="1" applyBorder="1"/>
    <xf numFmtId="4" fontId="28" fillId="0" borderId="28" xfId="0" applyNumberFormat="1" applyFont="1" applyFill="1" applyBorder="1" applyAlignment="1">
      <alignment horizontal="right"/>
    </xf>
    <xf numFmtId="49" fontId="28" fillId="0" borderId="29" xfId="0" applyNumberFormat="1" applyFont="1" applyBorder="1" applyAlignment="1">
      <alignment horizontal="center"/>
    </xf>
    <xf numFmtId="49" fontId="27" fillId="0" borderId="30" xfId="0" applyNumberFormat="1" applyFont="1" applyBorder="1"/>
    <xf numFmtId="4" fontId="27" fillId="0" borderId="31" xfId="0" applyNumberFormat="1" applyFont="1" applyFill="1" applyBorder="1" applyAlignment="1">
      <alignment horizontal="right"/>
    </xf>
    <xf numFmtId="49" fontId="28" fillId="0" borderId="30" xfId="0" applyNumberFormat="1" applyFont="1" applyBorder="1"/>
    <xf numFmtId="4" fontId="28" fillId="0" borderId="32" xfId="0" applyNumberFormat="1" applyFont="1" applyFill="1" applyBorder="1" applyAlignment="1">
      <alignment horizontal="right"/>
    </xf>
    <xf numFmtId="49" fontId="28" fillId="0" borderId="33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49" fontId="27" fillId="0" borderId="34" xfId="0" applyNumberFormat="1" applyFont="1" applyBorder="1"/>
    <xf numFmtId="0" fontId="27" fillId="0" borderId="35" xfId="0" applyFont="1" applyFill="1" applyBorder="1" applyAlignment="1">
      <alignment wrapText="1"/>
    </xf>
    <xf numFmtId="49" fontId="27" fillId="0" borderId="17" xfId="0" applyNumberFormat="1" applyFont="1" applyFill="1" applyBorder="1" applyAlignment="1">
      <alignment horizontal="center" shrinkToFit="1"/>
    </xf>
    <xf numFmtId="49" fontId="27" fillId="0" borderId="17" xfId="0" applyNumberFormat="1" applyFont="1" applyFill="1" applyBorder="1" applyAlignment="1">
      <alignment horizontal="left" shrinkToFit="1"/>
    </xf>
    <xf numFmtId="0" fontId="28" fillId="0" borderId="35" xfId="0" applyFont="1" applyFill="1" applyBorder="1" applyAlignment="1">
      <alignment wrapText="1"/>
    </xf>
    <xf numFmtId="49" fontId="28" fillId="0" borderId="17" xfId="0" applyNumberFormat="1" applyFont="1" applyFill="1" applyBorder="1" applyAlignment="1">
      <alignment horizontal="center" shrinkToFit="1"/>
    </xf>
    <xf numFmtId="4" fontId="28" fillId="0" borderId="17" xfId="0" applyNumberFormat="1" applyFont="1" applyFill="1" applyBorder="1" applyAlignment="1">
      <alignment horizontal="right" shrinkToFit="1"/>
    </xf>
    <xf numFmtId="49" fontId="28" fillId="0" borderId="17" xfId="0" applyNumberFormat="1" applyFont="1" applyFill="1" applyBorder="1" applyAlignment="1">
      <alignment horizontal="left" shrinkToFit="1"/>
    </xf>
    <xf numFmtId="2" fontId="28" fillId="0" borderId="17" xfId="0" applyNumberFormat="1" applyFont="1" applyFill="1" applyBorder="1" applyAlignment="1">
      <alignment horizontal="right" shrinkToFit="1"/>
    </xf>
    <xf numFmtId="0" fontId="27" fillId="0" borderId="35" xfId="0" applyFont="1" applyFill="1" applyBorder="1" applyAlignment="1">
      <alignment horizontal="left" wrapText="1"/>
    </xf>
    <xf numFmtId="0" fontId="28" fillId="0" borderId="35" xfId="0" applyFont="1" applyFill="1" applyBorder="1" applyAlignment="1">
      <alignment horizontal="left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8" fillId="0" borderId="0" xfId="0" applyFont="1" applyAlignment="1">
      <alignment horizontal="right"/>
    </xf>
    <xf numFmtId="0" fontId="28" fillId="0" borderId="11" xfId="0" applyFont="1" applyBorder="1" applyAlignment="1">
      <alignment horizontal="center"/>
    </xf>
    <xf numFmtId="49" fontId="28" fillId="0" borderId="36" xfId="0" applyNumberFormat="1" applyFont="1" applyBorder="1" applyAlignment="1">
      <alignment horizontal="center"/>
    </xf>
    <xf numFmtId="0" fontId="28" fillId="0" borderId="0" xfId="0" applyFont="1" applyAlignment="1"/>
    <xf numFmtId="14" fontId="28" fillId="0" borderId="37" xfId="0" applyNumberFormat="1" applyFont="1" applyBorder="1" applyAlignment="1">
      <alignment horizontal="center"/>
    </xf>
    <xf numFmtId="49" fontId="28" fillId="0" borderId="37" xfId="0" applyNumberFormat="1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49" fontId="28" fillId="0" borderId="13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" fontId="25" fillId="0" borderId="0" xfId="0" applyNumberFormat="1" applyFont="1" applyFill="1" applyAlignment="1">
      <alignment wrapText="1"/>
    </xf>
    <xf numFmtId="4" fontId="26" fillId="0" borderId="0" xfId="0" applyNumberFormat="1" applyFont="1" applyFill="1"/>
    <xf numFmtId="0" fontId="26" fillId="0" borderId="0" xfId="0" applyFont="1" applyFill="1"/>
    <xf numFmtId="4" fontId="13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28" fillId="0" borderId="17" xfId="0" applyFont="1" applyBorder="1" applyAlignment="1">
      <alignment horizontal="left" vertical="center" wrapText="1"/>
    </xf>
    <xf numFmtId="4" fontId="31" fillId="0" borderId="0" xfId="0" applyNumberFormat="1" applyFont="1" applyFill="1"/>
    <xf numFmtId="0" fontId="31" fillId="0" borderId="0" xfId="0" applyFont="1" applyFill="1"/>
    <xf numFmtId="4" fontId="27" fillId="0" borderId="10" xfId="0" applyNumberFormat="1" applyFont="1" applyFill="1" applyBorder="1" applyAlignment="1"/>
    <xf numFmtId="0" fontId="27" fillId="0" borderId="14" xfId="37" applyNumberFormat="1" applyFont="1" applyBorder="1" applyAlignment="1">
      <alignment horizontal="center" vertical="center" wrapText="1"/>
    </xf>
    <xf numFmtId="0" fontId="27" fillId="0" borderId="0" xfId="0" applyFont="1"/>
    <xf numFmtId="49" fontId="28" fillId="0" borderId="11" xfId="39" applyNumberFormat="1" applyFont="1" applyBorder="1" applyAlignment="1">
      <alignment horizontal="center" vertical="top" wrapText="1"/>
    </xf>
    <xf numFmtId="49" fontId="28" fillId="0" borderId="34" xfId="39" applyNumberFormat="1" applyFont="1" applyBorder="1"/>
    <xf numFmtId="4" fontId="28" fillId="0" borderId="34" xfId="39" applyNumberFormat="1" applyFont="1" applyBorder="1" applyAlignment="1">
      <alignment horizontal="right"/>
    </xf>
    <xf numFmtId="4" fontId="28" fillId="0" borderId="34" xfId="39" applyNumberFormat="1" applyFont="1" applyFill="1" applyBorder="1" applyAlignment="1">
      <alignment horizontal="right"/>
    </xf>
    <xf numFmtId="4" fontId="28" fillId="0" borderId="49" xfId="39" applyNumberFormat="1" applyFont="1" applyBorder="1" applyAlignment="1">
      <alignment horizontal="center"/>
    </xf>
    <xf numFmtId="49" fontId="28" fillId="0" borderId="10" xfId="39" applyNumberFormat="1" applyFont="1" applyBorder="1"/>
    <xf numFmtId="4" fontId="28" fillId="0" borderId="10" xfId="39" applyNumberFormat="1" applyFont="1" applyBorder="1" applyAlignment="1">
      <alignment horizontal="right"/>
    </xf>
    <xf numFmtId="4" fontId="28" fillId="0" borderId="10" xfId="39" applyNumberFormat="1" applyFont="1" applyFill="1" applyBorder="1" applyAlignment="1">
      <alignment horizontal="right"/>
    </xf>
    <xf numFmtId="49" fontId="28" fillId="0" borderId="0" xfId="39" applyNumberFormat="1" applyFont="1" applyFill="1" applyBorder="1"/>
    <xf numFmtId="0" fontId="27" fillId="0" borderId="0" xfId="0" applyFont="1" applyAlignment="1">
      <alignment horizontal="right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1" fontId="13" fillId="0" borderId="50" xfId="39" applyNumberFormat="1" applyBorder="1" applyAlignment="1">
      <alignment horizontal="center"/>
    </xf>
    <xf numFmtId="49" fontId="28" fillId="0" borderId="17" xfId="39" applyNumberFormat="1" applyFont="1" applyBorder="1" applyAlignment="1">
      <alignment horizontal="center"/>
    </xf>
    <xf numFmtId="4" fontId="28" fillId="0" borderId="17" xfId="39" applyNumberFormat="1" applyFont="1" applyBorder="1" applyAlignment="1">
      <alignment horizontal="center"/>
    </xf>
    <xf numFmtId="4" fontId="28" fillId="0" borderId="17" xfId="39" applyNumberFormat="1" applyFont="1" applyBorder="1" applyAlignment="1">
      <alignment horizontal="right"/>
    </xf>
    <xf numFmtId="49" fontId="28" fillId="0" borderId="17" xfId="39" applyNumberFormat="1" applyFont="1" applyBorder="1"/>
    <xf numFmtId="4" fontId="28" fillId="0" borderId="17" xfId="39" applyNumberFormat="1" applyFont="1" applyBorder="1" applyAlignment="1"/>
    <xf numFmtId="49" fontId="28" fillId="0" borderId="12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vertical="center"/>
    </xf>
    <xf numFmtId="4" fontId="28" fillId="0" borderId="17" xfId="0" applyNumberFormat="1" applyFont="1" applyFill="1" applyBorder="1" applyAlignment="1">
      <alignment horizontal="right" vertical="center"/>
    </xf>
    <xf numFmtId="4" fontId="28" fillId="0" borderId="19" xfId="0" applyNumberFormat="1" applyFont="1" applyBorder="1" applyAlignment="1">
      <alignment horizontal="right" vertical="center"/>
    </xf>
    <xf numFmtId="0" fontId="27" fillId="0" borderId="14" xfId="0" applyNumberFormat="1" applyFont="1" applyFill="1" applyBorder="1" applyAlignment="1">
      <alignment horizontal="center" vertical="center" wrapText="1"/>
    </xf>
    <xf numFmtId="0" fontId="13" fillId="0" borderId="51" xfId="0" applyNumberFormat="1" applyFont="1" applyBorder="1" applyAlignment="1">
      <alignment wrapText="1"/>
    </xf>
    <xf numFmtId="49" fontId="13" fillId="0" borderId="52" xfId="0" applyNumberFormat="1" applyFont="1" applyBorder="1" applyAlignment="1">
      <alignment horizontal="center"/>
    </xf>
    <xf numFmtId="49" fontId="13" fillId="0" borderId="11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0" borderId="39" xfId="0" applyNumberFormat="1" applyFont="1" applyFill="1" applyBorder="1" applyAlignment="1">
      <alignment horizontal="right"/>
    </xf>
    <xf numFmtId="4" fontId="13" fillId="0" borderId="53" xfId="0" applyNumberFormat="1" applyFont="1" applyBorder="1" applyAlignment="1">
      <alignment horizontal="right"/>
    </xf>
    <xf numFmtId="0" fontId="13" fillId="0" borderId="0" xfId="0" applyFont="1" applyFill="1" applyAlignment="1">
      <alignment horizontal="right"/>
    </xf>
    <xf numFmtId="49" fontId="28" fillId="0" borderId="0" xfId="0" applyNumberFormat="1" applyFont="1" applyFill="1" applyBorder="1" applyAlignment="1">
      <alignment horizontal="center" shrinkToFit="1"/>
    </xf>
    <xf numFmtId="0" fontId="36" fillId="0" borderId="23" xfId="0" applyFont="1" applyFill="1" applyBorder="1" applyAlignment="1">
      <alignment horizontal="left" wrapText="1"/>
    </xf>
    <xf numFmtId="14" fontId="28" fillId="0" borderId="0" xfId="0" applyNumberFormat="1" applyFont="1"/>
    <xf numFmtId="0" fontId="28" fillId="0" borderId="54" xfId="0" applyNumberFormat="1" applyFont="1" applyFill="1" applyBorder="1" applyAlignment="1">
      <alignment wrapText="1"/>
    </xf>
    <xf numFmtId="49" fontId="28" fillId="0" borderId="0" xfId="0" applyNumberFormat="1" applyFont="1" applyBorder="1" applyAlignment="1">
      <alignment horizontal="center"/>
    </xf>
    <xf numFmtId="49" fontId="28" fillId="0" borderId="0" xfId="0" applyNumberFormat="1" applyFont="1" applyBorder="1"/>
    <xf numFmtId="4" fontId="28" fillId="0" borderId="0" xfId="0" applyNumberFormat="1" applyFont="1" applyFill="1" applyBorder="1" applyAlignment="1">
      <alignment horizontal="right"/>
    </xf>
    <xf numFmtId="0" fontId="27" fillId="0" borderId="17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4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27" fillId="0" borderId="18" xfId="0" applyNumberFormat="1" applyFont="1" applyFill="1" applyBorder="1" applyAlignment="1">
      <alignment horizontal="right" vertical="center"/>
    </xf>
    <xf numFmtId="0" fontId="27" fillId="0" borderId="14" xfId="0" applyNumberFormat="1" applyFont="1" applyFill="1" applyBorder="1" applyAlignment="1">
      <alignment horizontal="center" wrapText="1"/>
    </xf>
    <xf numFmtId="0" fontId="27" fillId="0" borderId="14" xfId="37" applyNumberFormat="1" applyFont="1" applyBorder="1" applyAlignment="1">
      <alignment horizontal="left" vertical="center" wrapText="1"/>
    </xf>
    <xf numFmtId="0" fontId="28" fillId="0" borderId="17" xfId="0" applyFont="1" applyBorder="1" applyAlignment="1">
      <alignment wrapText="1"/>
    </xf>
    <xf numFmtId="0" fontId="39" fillId="0" borderId="0" xfId="0" applyFont="1" applyFill="1"/>
    <xf numFmtId="0" fontId="28" fillId="0" borderId="14" xfId="0" applyNumberFormat="1" applyFont="1" applyFill="1" applyBorder="1" applyAlignment="1">
      <alignment wrapText="1"/>
    </xf>
    <xf numFmtId="49" fontId="28" fillId="0" borderId="17" xfId="0" applyNumberFormat="1" applyFont="1" applyFill="1" applyBorder="1" applyAlignment="1">
      <alignment horizontal="center" vertical="top" wrapText="1"/>
    </xf>
    <xf numFmtId="49" fontId="28" fillId="0" borderId="39" xfId="0" applyNumberFormat="1" applyFont="1" applyFill="1" applyBorder="1" applyAlignment="1">
      <alignment horizontal="center" vertical="top" wrapText="1"/>
    </xf>
    <xf numFmtId="0" fontId="27" fillId="0" borderId="23" xfId="0" applyNumberFormat="1" applyFont="1" applyFill="1" applyBorder="1" applyAlignment="1">
      <alignment wrapText="1"/>
    </xf>
    <xf numFmtId="1" fontId="27" fillId="0" borderId="40" xfId="0" applyNumberFormat="1" applyFont="1" applyFill="1" applyBorder="1" applyAlignment="1">
      <alignment horizontal="center"/>
    </xf>
    <xf numFmtId="49" fontId="27" fillId="0" borderId="41" xfId="0" applyNumberFormat="1" applyFont="1" applyFill="1" applyBorder="1" applyAlignment="1">
      <alignment horizontal="center"/>
    </xf>
    <xf numFmtId="4" fontId="27" fillId="24" borderId="41" xfId="0" applyNumberFormat="1" applyFont="1" applyFill="1" applyBorder="1" applyAlignment="1"/>
    <xf numFmtId="0" fontId="28" fillId="0" borderId="42" xfId="0" applyNumberFormat="1" applyFont="1" applyFill="1" applyBorder="1" applyAlignment="1">
      <alignment wrapText="1"/>
    </xf>
    <xf numFmtId="1" fontId="28" fillId="0" borderId="43" xfId="0" applyNumberFormat="1" applyFont="1" applyFill="1" applyBorder="1" applyAlignment="1">
      <alignment horizontal="center"/>
    </xf>
    <xf numFmtId="49" fontId="28" fillId="0" borderId="39" xfId="0" applyNumberFormat="1" applyFont="1" applyFill="1" applyBorder="1" applyAlignment="1">
      <alignment horizontal="center"/>
    </xf>
    <xf numFmtId="4" fontId="28" fillId="24" borderId="39" xfId="0" applyNumberFormat="1" applyFont="1" applyFill="1" applyBorder="1" applyAlignment="1"/>
    <xf numFmtId="4" fontId="28" fillId="24" borderId="0" xfId="0" applyNumberFormat="1" applyFont="1" applyFill="1" applyBorder="1" applyAlignment="1">
      <alignment horizontal="right"/>
    </xf>
    <xf numFmtId="4" fontId="28" fillId="0" borderId="44" xfId="0" applyNumberFormat="1" applyFont="1" applyFill="1" applyBorder="1" applyAlignment="1">
      <alignment horizontal="right"/>
    </xf>
    <xf numFmtId="1" fontId="27" fillId="0" borderId="15" xfId="0" applyNumberFormat="1" applyFont="1" applyFill="1" applyBorder="1" applyAlignment="1">
      <alignment horizontal="center"/>
    </xf>
    <xf numFmtId="49" fontId="27" fillId="0" borderId="45" xfId="0" applyNumberFormat="1" applyFont="1" applyFill="1" applyBorder="1" applyAlignment="1">
      <alignment horizontal="left"/>
    </xf>
    <xf numFmtId="4" fontId="27" fillId="24" borderId="45" xfId="0" applyNumberFormat="1" applyFont="1" applyFill="1" applyBorder="1" applyAlignment="1"/>
    <xf numFmtId="4" fontId="27" fillId="0" borderId="21" xfId="0" applyNumberFormat="1" applyFont="1" applyFill="1" applyBorder="1" applyAlignment="1">
      <alignment horizontal="right"/>
    </xf>
    <xf numFmtId="1" fontId="27" fillId="0" borderId="62" xfId="0" applyNumberFormat="1" applyFont="1" applyFill="1" applyBorder="1" applyAlignment="1">
      <alignment horizontal="center"/>
    </xf>
    <xf numFmtId="49" fontId="27" fillId="0" borderId="45" xfId="0" applyNumberFormat="1" applyFont="1" applyFill="1" applyBorder="1"/>
    <xf numFmtId="4" fontId="27" fillId="0" borderId="45" xfId="0" applyNumberFormat="1" applyFont="1" applyFill="1" applyBorder="1" applyAlignment="1"/>
    <xf numFmtId="0" fontId="27" fillId="0" borderId="56" xfId="0" applyNumberFormat="1" applyFont="1" applyFill="1" applyBorder="1" applyAlignment="1">
      <alignment wrapText="1"/>
    </xf>
    <xf numFmtId="1" fontId="27" fillId="0" borderId="12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left"/>
    </xf>
    <xf numFmtId="49" fontId="27" fillId="0" borderId="34" xfId="0" applyNumberFormat="1" applyFont="1" applyFill="1" applyBorder="1" applyAlignment="1">
      <alignment horizontal="left"/>
    </xf>
    <xf numFmtId="4" fontId="27" fillId="0" borderId="34" xfId="0" applyNumberFormat="1" applyFont="1" applyBorder="1" applyAlignment="1">
      <alignment horizontal="right"/>
    </xf>
    <xf numFmtId="4" fontId="27" fillId="0" borderId="49" xfId="0" applyNumberFormat="1" applyFont="1" applyFill="1" applyBorder="1" applyAlignment="1">
      <alignment horizontal="right"/>
    </xf>
    <xf numFmtId="1" fontId="28" fillId="0" borderId="12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left"/>
    </xf>
    <xf numFmtId="49" fontId="28" fillId="0" borderId="34" xfId="0" applyNumberFormat="1" applyFont="1" applyFill="1" applyBorder="1" applyAlignment="1">
      <alignment horizontal="left"/>
    </xf>
    <xf numFmtId="4" fontId="28" fillId="0" borderId="34" xfId="0" applyNumberFormat="1" applyFont="1" applyBorder="1" applyAlignment="1">
      <alignment horizontal="right"/>
    </xf>
    <xf numFmtId="4" fontId="28" fillId="0" borderId="46" xfId="0" applyNumberFormat="1" applyFont="1" applyFill="1" applyBorder="1" applyAlignment="1">
      <alignment horizontal="right"/>
    </xf>
    <xf numFmtId="1" fontId="28" fillId="0" borderId="12" xfId="37" applyNumberFormat="1" applyFont="1" applyBorder="1" applyAlignment="1">
      <alignment horizontal="center"/>
    </xf>
    <xf numFmtId="4" fontId="28" fillId="0" borderId="10" xfId="0" applyNumberFormat="1" applyFont="1" applyBorder="1" applyAlignment="1">
      <alignment horizontal="right"/>
    </xf>
    <xf numFmtId="0" fontId="28" fillId="0" borderId="14" xfId="37" applyNumberFormat="1" applyFont="1" applyBorder="1" applyAlignment="1">
      <alignment wrapText="1"/>
    </xf>
    <xf numFmtId="4" fontId="28" fillId="0" borderId="10" xfId="0" applyNumberFormat="1" applyFont="1" applyFill="1" applyBorder="1" applyAlignment="1"/>
    <xf numFmtId="4" fontId="28" fillId="0" borderId="10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wrapText="1"/>
    </xf>
    <xf numFmtId="49" fontId="27" fillId="0" borderId="10" xfId="0" applyNumberFormat="1" applyFont="1" applyFill="1" applyBorder="1"/>
    <xf numFmtId="4" fontId="27" fillId="0" borderId="10" xfId="0" applyNumberFormat="1" applyFont="1" applyFill="1" applyBorder="1" applyAlignment="1">
      <alignment horizontal="right"/>
    </xf>
    <xf numFmtId="4" fontId="27" fillId="0" borderId="46" xfId="0" applyNumberFormat="1" applyFont="1" applyFill="1" applyBorder="1" applyAlignment="1">
      <alignment horizontal="right"/>
    </xf>
    <xf numFmtId="0" fontId="28" fillId="0" borderId="47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27" fillId="0" borderId="14" xfId="37" applyNumberFormat="1" applyFont="1" applyBorder="1" applyAlignment="1">
      <alignment wrapText="1"/>
    </xf>
    <xf numFmtId="0" fontId="40" fillId="0" borderId="14" xfId="0" applyFont="1" applyFill="1" applyBorder="1" applyAlignment="1">
      <alignment horizontal="left" wrapText="1"/>
    </xf>
    <xf numFmtId="0" fontId="27" fillId="0" borderId="47" xfId="0" applyFont="1" applyBorder="1" applyAlignment="1">
      <alignment wrapText="1"/>
    </xf>
    <xf numFmtId="0" fontId="41" fillId="0" borderId="14" xfId="0" applyFont="1" applyFill="1" applyBorder="1" applyAlignment="1">
      <alignment horizontal="left" wrapText="1"/>
    </xf>
    <xf numFmtId="0" fontId="27" fillId="0" borderId="14" xfId="37" applyNumberFormat="1" applyFont="1" applyFill="1" applyBorder="1" applyAlignment="1">
      <alignment wrapText="1"/>
    </xf>
    <xf numFmtId="1" fontId="27" fillId="0" borderId="12" xfId="0" applyNumberFormat="1" applyFont="1" applyFill="1" applyBorder="1" applyAlignment="1" applyProtection="1">
      <alignment horizontal="center"/>
      <protection locked="0"/>
    </xf>
    <xf numFmtId="0" fontId="27" fillId="0" borderId="48" xfId="0" applyFont="1" applyBorder="1" applyAlignment="1">
      <alignment wrapText="1"/>
    </xf>
    <xf numFmtId="1" fontId="28" fillId="0" borderId="12" xfId="0" applyNumberFormat="1" applyFont="1" applyFill="1" applyBorder="1" applyAlignment="1" applyProtection="1">
      <alignment horizontal="center"/>
      <protection locked="0"/>
    </xf>
    <xf numFmtId="49" fontId="27" fillId="0" borderId="10" xfId="0" applyNumberFormat="1" applyFont="1" applyFill="1" applyBorder="1" applyAlignment="1">
      <alignment horizontal="left" vertical="center"/>
    </xf>
    <xf numFmtId="0" fontId="27" fillId="0" borderId="14" xfId="0" applyNumberFormat="1" applyFont="1" applyBorder="1" applyAlignment="1">
      <alignment vertical="center" wrapText="1"/>
    </xf>
    <xf numFmtId="1" fontId="27" fillId="0" borderId="12" xfId="0" applyNumberFormat="1" applyFont="1" applyFill="1" applyBorder="1" applyAlignment="1" applyProtection="1">
      <alignment horizontal="center" vertical="center"/>
      <protection locked="0"/>
    </xf>
    <xf numFmtId="4" fontId="27" fillId="0" borderId="10" xfId="0" applyNumberFormat="1" applyFont="1" applyFill="1" applyBorder="1" applyAlignment="1">
      <alignment vertical="center"/>
    </xf>
    <xf numFmtId="0" fontId="28" fillId="0" borderId="14" xfId="0" applyNumberFormat="1" applyFont="1" applyBorder="1" applyAlignment="1">
      <alignment vertical="top" wrapText="1"/>
    </xf>
    <xf numFmtId="1" fontId="28" fillId="0" borderId="12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>
      <alignment horizontal="left" vertical="center"/>
    </xf>
    <xf numFmtId="4" fontId="28" fillId="0" borderId="10" xfId="0" applyNumberFormat="1" applyFont="1" applyFill="1" applyBorder="1" applyAlignment="1">
      <alignment vertical="center"/>
    </xf>
    <xf numFmtId="1" fontId="27" fillId="0" borderId="12" xfId="37" applyNumberFormat="1" applyFont="1" applyBorder="1" applyAlignment="1">
      <alignment horizontal="center" vertical="center"/>
    </xf>
    <xf numFmtId="49" fontId="27" fillId="0" borderId="10" xfId="37" applyNumberFormat="1" applyFont="1" applyBorder="1" applyAlignment="1">
      <alignment vertical="center"/>
    </xf>
    <xf numFmtId="4" fontId="27" fillId="0" borderId="46" xfId="0" applyNumberFormat="1" applyFont="1" applyFill="1" applyBorder="1" applyAlignment="1">
      <alignment horizontal="right" vertical="center"/>
    </xf>
    <xf numFmtId="49" fontId="28" fillId="0" borderId="10" xfId="0" applyNumberFormat="1" applyFont="1" applyFill="1" applyBorder="1"/>
    <xf numFmtId="0" fontId="28" fillId="0" borderId="14" xfId="0" applyFont="1" applyFill="1" applyBorder="1" applyAlignment="1">
      <alignment horizontal="left" wrapText="1"/>
    </xf>
    <xf numFmtId="0" fontId="28" fillId="25" borderId="14" xfId="0" applyNumberFormat="1" applyFont="1" applyFill="1" applyBorder="1" applyAlignment="1">
      <alignment wrapText="1"/>
    </xf>
    <xf numFmtId="1" fontId="28" fillId="0" borderId="52" xfId="0" applyNumberFormat="1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horizontal="left"/>
    </xf>
    <xf numFmtId="4" fontId="28" fillId="0" borderId="11" xfId="0" applyNumberFormat="1" applyFont="1" applyFill="1" applyBorder="1" applyAlignment="1"/>
    <xf numFmtId="1" fontId="27" fillId="0" borderId="17" xfId="0" applyNumberFormat="1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left"/>
    </xf>
    <xf numFmtId="49" fontId="28" fillId="0" borderId="17" xfId="0" applyNumberFormat="1" applyFont="1" applyFill="1" applyBorder="1" applyAlignment="1">
      <alignment horizontal="left"/>
    </xf>
    <xf numFmtId="4" fontId="27" fillId="0" borderId="17" xfId="0" applyNumberFormat="1" applyFont="1" applyFill="1" applyBorder="1" applyAlignment="1"/>
    <xf numFmtId="4" fontId="27" fillId="0" borderId="55" xfId="0" applyNumberFormat="1" applyFont="1" applyFill="1" applyBorder="1" applyAlignment="1">
      <alignment horizontal="right"/>
    </xf>
    <xf numFmtId="0" fontId="27" fillId="0" borderId="17" xfId="0" applyNumberFormat="1" applyFont="1" applyBorder="1" applyAlignment="1">
      <alignment wrapText="1"/>
    </xf>
    <xf numFmtId="1" fontId="28" fillId="0" borderId="17" xfId="0" applyNumberFormat="1" applyFont="1" applyFill="1" applyBorder="1" applyAlignment="1">
      <alignment horizontal="center"/>
    </xf>
    <xf numFmtId="0" fontId="28" fillId="0" borderId="56" xfId="0" applyNumberFormat="1" applyFont="1" applyBorder="1" applyAlignment="1">
      <alignment wrapText="1"/>
    </xf>
    <xf numFmtId="1" fontId="28" fillId="0" borderId="16" xfId="0" applyNumberFormat="1" applyFont="1" applyFill="1" applyBorder="1" applyAlignment="1">
      <alignment horizontal="center"/>
    </xf>
    <xf numFmtId="4" fontId="28" fillId="0" borderId="34" xfId="0" applyNumberFormat="1" applyFont="1" applyFill="1" applyBorder="1" applyAlignment="1"/>
    <xf numFmtId="1" fontId="27" fillId="0" borderId="12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vertical="center"/>
    </xf>
    <xf numFmtId="49" fontId="27" fillId="0" borderId="61" xfId="0" applyNumberFormat="1" applyFont="1" applyFill="1" applyBorder="1" applyAlignment="1">
      <alignment horizontal="center"/>
    </xf>
    <xf numFmtId="49" fontId="27" fillId="0" borderId="11" xfId="0" applyNumberFormat="1" applyFont="1" applyFill="1" applyBorder="1"/>
    <xf numFmtId="4" fontId="28" fillId="0" borderId="11" xfId="0" applyNumberFormat="1" applyFont="1" applyFill="1" applyBorder="1" applyAlignment="1">
      <alignment horizontal="right"/>
    </xf>
    <xf numFmtId="49" fontId="28" fillId="0" borderId="18" xfId="0" applyNumberFormat="1" applyFont="1" applyFill="1" applyBorder="1"/>
    <xf numFmtId="49" fontId="27" fillId="0" borderId="17" xfId="0" applyNumberFormat="1" applyFont="1" applyFill="1" applyBorder="1"/>
    <xf numFmtId="4" fontId="28" fillId="0" borderId="17" xfId="0" applyNumberFormat="1" applyFont="1" applyFill="1" applyBorder="1" applyAlignment="1"/>
    <xf numFmtId="4" fontId="28" fillId="0" borderId="19" xfId="0" applyNumberFormat="1" applyFont="1" applyFill="1" applyBorder="1" applyAlignment="1">
      <alignment horizontal="right"/>
    </xf>
    <xf numFmtId="49" fontId="28" fillId="0" borderId="17" xfId="0" applyNumberFormat="1" applyFont="1" applyFill="1" applyBorder="1"/>
    <xf numFmtId="43" fontId="39" fillId="0" borderId="17" xfId="45" applyFont="1" applyBorder="1" applyAlignment="1">
      <alignment horizontal="right"/>
    </xf>
    <xf numFmtId="49" fontId="27" fillId="0" borderId="10" xfId="37" applyNumberFormat="1" applyFont="1" applyBorder="1"/>
    <xf numFmtId="49" fontId="27" fillId="0" borderId="34" xfId="37" applyNumberFormat="1" applyFont="1" applyBorder="1"/>
    <xf numFmtId="4" fontId="27" fillId="0" borderId="34" xfId="0" applyNumberFormat="1" applyFont="1" applyFill="1" applyBorder="1" applyAlignment="1"/>
    <xf numFmtId="0" fontId="28" fillId="0" borderId="51" xfId="0" applyNumberFormat="1" applyFont="1" applyFill="1" applyBorder="1" applyAlignment="1">
      <alignment wrapText="1"/>
    </xf>
    <xf numFmtId="49" fontId="28" fillId="0" borderId="11" xfId="0" applyNumberFormat="1" applyFont="1" applyFill="1" applyBorder="1"/>
    <xf numFmtId="4" fontId="28" fillId="0" borderId="60" xfId="0" applyNumberFormat="1" applyFont="1" applyFill="1" applyBorder="1" applyAlignment="1">
      <alignment horizontal="right"/>
    </xf>
    <xf numFmtId="0" fontId="27" fillId="0" borderId="17" xfId="0" applyFont="1" applyFill="1" applyBorder="1" applyAlignment="1">
      <alignment wrapText="1"/>
    </xf>
    <xf numFmtId="49" fontId="27" fillId="0" borderId="17" xfId="0" applyNumberFormat="1" applyFont="1" applyFill="1" applyBorder="1" applyAlignment="1">
      <alignment horizontal="center"/>
    </xf>
    <xf numFmtId="4" fontId="27" fillId="0" borderId="17" xfId="0" applyNumberFormat="1" applyFont="1" applyFill="1" applyBorder="1" applyAlignment="1">
      <alignment horizontal="center"/>
    </xf>
    <xf numFmtId="0" fontId="39" fillId="0" borderId="17" xfId="0" applyFont="1" applyFill="1" applyBorder="1" applyAlignment="1">
      <alignment wrapText="1"/>
    </xf>
    <xf numFmtId="0" fontId="39" fillId="0" borderId="17" xfId="0" applyFont="1" applyFill="1" applyBorder="1"/>
    <xf numFmtId="0" fontId="39" fillId="0" borderId="0" xfId="0" applyFont="1" applyFill="1" applyAlignment="1">
      <alignment wrapText="1"/>
    </xf>
    <xf numFmtId="4" fontId="27" fillId="0" borderId="44" xfId="0" applyNumberFormat="1" applyFont="1" applyFill="1" applyBorder="1" applyAlignment="1">
      <alignment horizontal="right"/>
    </xf>
    <xf numFmtId="0" fontId="27" fillId="0" borderId="22" xfId="0" applyFont="1" applyFill="1" applyBorder="1" applyAlignment="1">
      <alignment horizontal="right"/>
    </xf>
    <xf numFmtId="0" fontId="27" fillId="0" borderId="53" xfId="0" applyNumberFormat="1" applyFont="1" applyBorder="1" applyAlignment="1">
      <alignment wrapText="1"/>
    </xf>
    <xf numFmtId="0" fontId="28" fillId="0" borderId="22" xfId="0" applyFont="1" applyBorder="1" applyAlignment="1">
      <alignment wrapText="1"/>
    </xf>
    <xf numFmtId="49" fontId="27" fillId="0" borderId="52" xfId="0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49" fontId="27" fillId="0" borderId="20" xfId="0" applyNumberFormat="1" applyFont="1" applyBorder="1" applyAlignment="1"/>
    <xf numFmtId="0" fontId="27" fillId="0" borderId="28" xfId="0" applyFont="1" applyBorder="1" applyAlignment="1"/>
    <xf numFmtId="4" fontId="27" fillId="0" borderId="39" xfId="0" applyNumberFormat="1" applyFont="1" applyFill="1" applyBorder="1" applyAlignment="1">
      <alignment horizontal="right"/>
    </xf>
    <xf numFmtId="4" fontId="27" fillId="0" borderId="45" xfId="0" applyNumberFormat="1" applyFont="1" applyFill="1" applyBorder="1" applyAlignment="1">
      <alignment horizontal="right"/>
    </xf>
    <xf numFmtId="0" fontId="27" fillId="0" borderId="45" xfId="0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28" fillId="0" borderId="32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left" wrapText="1"/>
    </xf>
    <xf numFmtId="0" fontId="35" fillId="0" borderId="0" xfId="0" applyFont="1" applyBorder="1" applyAlignment="1"/>
    <xf numFmtId="0" fontId="27" fillId="0" borderId="0" xfId="0" applyFont="1" applyBorder="1" applyAlignment="1"/>
    <xf numFmtId="0" fontId="28" fillId="0" borderId="0" xfId="0" applyFont="1" applyBorder="1" applyAlignment="1">
      <alignment wrapText="1"/>
    </xf>
    <xf numFmtId="0" fontId="29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57" xfId="0" applyFont="1" applyBorder="1" applyAlignment="1"/>
    <xf numFmtId="0" fontId="29" fillId="0" borderId="0" xfId="0" applyFont="1" applyAlignment="1">
      <alignment wrapText="1"/>
    </xf>
    <xf numFmtId="0" fontId="28" fillId="0" borderId="58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28" fillId="0" borderId="10" xfId="0" applyFont="1" applyBorder="1" applyAlignment="1">
      <alignment horizontal="center" vertical="center" wrapText="1"/>
    </xf>
    <xf numFmtId="49" fontId="28" fillId="0" borderId="10" xfId="39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/>
    </xf>
    <xf numFmtId="49" fontId="22" fillId="0" borderId="10" xfId="39" applyNumberFormat="1" applyFont="1" applyBorder="1" applyAlignment="1">
      <alignment horizontal="center" vertical="top" wrapText="1"/>
    </xf>
    <xf numFmtId="49" fontId="28" fillId="0" borderId="10" xfId="39" applyNumberFormat="1" applyFont="1" applyBorder="1" applyAlignment="1">
      <alignment horizontal="center" vertical="top"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117_2" xfId="37"/>
    <cellStyle name="Обычный_124_1" xfId="38"/>
    <cellStyle name="Обычный_124_3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Финансовый" xfId="45" builtinId="3"/>
    <cellStyle name="Хороший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tabSelected="1" topLeftCell="A28" zoomScale="80" zoomScaleNormal="80" zoomScaleSheetLayoutView="140" workbookViewId="0">
      <selection activeCell="C55" sqref="C55"/>
    </sheetView>
  </sheetViews>
  <sheetFormatPr defaultColWidth="8.85546875" defaultRowHeight="12.75" x14ac:dyDescent="0.2"/>
  <cols>
    <col min="1" max="1" width="64" style="1" customWidth="1"/>
    <col min="2" max="2" width="7.42578125" customWidth="1"/>
    <col min="3" max="3" width="31.85546875" customWidth="1"/>
    <col min="4" max="4" width="17.42578125" style="2" customWidth="1"/>
    <col min="5" max="5" width="15.140625" style="2" customWidth="1"/>
    <col min="6" max="6" width="19.42578125" customWidth="1"/>
    <col min="7" max="8" width="8.85546875" hidden="1" customWidth="1"/>
  </cols>
  <sheetData>
    <row r="1" spans="1:6" ht="4.5" customHeight="1" x14ac:dyDescent="0.25">
      <c r="A1" s="83"/>
      <c r="B1" s="84"/>
      <c r="C1" s="265"/>
      <c r="D1" s="265"/>
      <c r="E1" s="265"/>
      <c r="F1" s="265"/>
    </row>
    <row r="2" spans="1:6" ht="15.6" customHeight="1" x14ac:dyDescent="0.25">
      <c r="A2" s="83"/>
      <c r="B2" s="84"/>
      <c r="C2" s="85"/>
      <c r="D2" s="85"/>
      <c r="E2" s="85"/>
      <c r="F2" s="85"/>
    </row>
    <row r="3" spans="1:6" ht="18.600000000000001" customHeight="1" thickBot="1" x14ac:dyDescent="0.35">
      <c r="A3" s="267" t="s">
        <v>215</v>
      </c>
      <c r="B3" s="267"/>
      <c r="C3" s="267"/>
      <c r="D3" s="267"/>
      <c r="E3" s="267"/>
      <c r="F3" s="86" t="s">
        <v>2</v>
      </c>
    </row>
    <row r="4" spans="1:6" ht="18.75" x14ac:dyDescent="0.3">
      <c r="A4" s="83"/>
      <c r="B4" s="268" t="s">
        <v>281</v>
      </c>
      <c r="C4" s="269"/>
      <c r="D4" s="273" t="s">
        <v>74</v>
      </c>
      <c r="E4" s="274"/>
      <c r="F4" s="87" t="s">
        <v>34</v>
      </c>
    </row>
    <row r="5" spans="1:6" ht="15.75" x14ac:dyDescent="0.25">
      <c r="A5" s="83"/>
      <c r="B5" s="88"/>
      <c r="C5" s="88"/>
      <c r="D5" s="84"/>
      <c r="E5" s="84" t="s">
        <v>35</v>
      </c>
      <c r="F5" s="89">
        <v>44593</v>
      </c>
    </row>
    <row r="6" spans="1:6" ht="15.75" x14ac:dyDescent="0.25">
      <c r="A6" s="83" t="s">
        <v>3</v>
      </c>
      <c r="B6" s="84"/>
      <c r="C6" s="84"/>
      <c r="D6" s="84"/>
      <c r="E6" s="84" t="s">
        <v>36</v>
      </c>
      <c r="F6" s="90"/>
    </row>
    <row r="7" spans="1:6" ht="13.35" customHeight="1" x14ac:dyDescent="0.3">
      <c r="A7" s="270" t="s">
        <v>214</v>
      </c>
      <c r="B7" s="270"/>
      <c r="C7" s="270"/>
      <c r="D7" s="84"/>
      <c r="E7" s="84" t="s">
        <v>87</v>
      </c>
      <c r="F7" s="91">
        <v>341</v>
      </c>
    </row>
    <row r="8" spans="1:6" ht="1.5" hidden="1" customHeight="1" x14ac:dyDescent="0.25">
      <c r="A8" s="271" t="s">
        <v>93</v>
      </c>
      <c r="B8" s="272"/>
      <c r="C8" s="272"/>
      <c r="D8" s="272"/>
      <c r="E8" s="84"/>
      <c r="F8" s="276"/>
    </row>
    <row r="9" spans="1:6" ht="15" customHeight="1" x14ac:dyDescent="0.25">
      <c r="A9" s="83"/>
      <c r="B9" s="275"/>
      <c r="C9" s="275"/>
      <c r="D9" s="83"/>
      <c r="E9" s="84" t="s">
        <v>75</v>
      </c>
      <c r="F9" s="277"/>
    </row>
    <row r="10" spans="1:6" ht="18.75" customHeight="1" x14ac:dyDescent="0.25">
      <c r="A10" s="83" t="s">
        <v>92</v>
      </c>
      <c r="B10" s="84"/>
      <c r="C10" s="84"/>
      <c r="D10" s="84"/>
      <c r="E10" s="84"/>
      <c r="F10" s="91"/>
    </row>
    <row r="11" spans="1:6" ht="16.5" thickBot="1" x14ac:dyDescent="0.3">
      <c r="A11" s="83" t="s">
        <v>4</v>
      </c>
      <c r="B11" s="84"/>
      <c r="C11" s="84"/>
      <c r="D11" s="84"/>
      <c r="E11" s="84"/>
      <c r="F11" s="92">
        <v>383</v>
      </c>
    </row>
    <row r="12" spans="1:6" ht="18.75" customHeight="1" x14ac:dyDescent="0.2">
      <c r="A12" s="266" t="s">
        <v>286</v>
      </c>
      <c r="B12" s="266"/>
      <c r="C12" s="266"/>
      <c r="D12" s="266"/>
      <c r="E12" s="266"/>
      <c r="F12" s="266"/>
    </row>
    <row r="13" spans="1:6" ht="51" customHeight="1" x14ac:dyDescent="0.2">
      <c r="A13" s="93" t="s">
        <v>5</v>
      </c>
      <c r="B13" s="94" t="s">
        <v>6</v>
      </c>
      <c r="C13" s="94" t="s">
        <v>7</v>
      </c>
      <c r="D13" s="94" t="s">
        <v>8</v>
      </c>
      <c r="E13" s="94" t="s">
        <v>9</v>
      </c>
      <c r="F13" s="94" t="s">
        <v>37</v>
      </c>
    </row>
    <row r="14" spans="1:6" s="10" customFormat="1" ht="13.5" thickBot="1" x14ac:dyDescent="0.25">
      <c r="A14" s="19">
        <v>1</v>
      </c>
      <c r="B14" s="17">
        <v>2</v>
      </c>
      <c r="C14" s="17">
        <v>3</v>
      </c>
      <c r="D14" s="17" t="s">
        <v>10</v>
      </c>
      <c r="E14" s="17" t="s">
        <v>11</v>
      </c>
      <c r="F14" s="17" t="s">
        <v>31</v>
      </c>
    </row>
    <row r="15" spans="1:6" s="2" customFormat="1" ht="22.5" customHeight="1" x14ac:dyDescent="0.25">
      <c r="A15" s="40" t="s">
        <v>48</v>
      </c>
      <c r="B15" s="41" t="s">
        <v>1</v>
      </c>
      <c r="C15" s="42" t="s">
        <v>12</v>
      </c>
      <c r="D15" s="43">
        <f>D16+D47</f>
        <v>2600000</v>
      </c>
      <c r="E15" s="43">
        <f>E16+E47</f>
        <v>243588.31</v>
      </c>
      <c r="F15" s="44">
        <f>D15-E15</f>
        <v>2356411.69</v>
      </c>
    </row>
    <row r="16" spans="1:6" s="2" customFormat="1" ht="12.75" customHeight="1" x14ac:dyDescent="0.2">
      <c r="A16" s="256" t="s">
        <v>186</v>
      </c>
      <c r="B16" s="258" t="s">
        <v>1</v>
      </c>
      <c r="C16" s="260" t="s">
        <v>51</v>
      </c>
      <c r="D16" s="262">
        <f>D18+D25+D28+D31</f>
        <v>179500</v>
      </c>
      <c r="E16" s="262">
        <f>E18+E24+E31+E44</f>
        <v>50588.31</v>
      </c>
      <c r="F16" s="254">
        <f>D16-E16</f>
        <v>128911.69</v>
      </c>
    </row>
    <row r="17" spans="1:6" s="2" customFormat="1" ht="9.75" customHeight="1" x14ac:dyDescent="0.2">
      <c r="A17" s="257"/>
      <c r="B17" s="259"/>
      <c r="C17" s="261"/>
      <c r="D17" s="263"/>
      <c r="E17" s="264"/>
      <c r="F17" s="255"/>
    </row>
    <row r="18" spans="1:6" s="2" customFormat="1" ht="16.5" customHeight="1" x14ac:dyDescent="0.25">
      <c r="A18" s="40" t="s">
        <v>13</v>
      </c>
      <c r="B18" s="45" t="s">
        <v>1</v>
      </c>
      <c r="C18" s="46" t="s">
        <v>52</v>
      </c>
      <c r="D18" s="47">
        <f>D19</f>
        <v>40000</v>
      </c>
      <c r="E18" s="48">
        <f>E19</f>
        <v>6027.69</v>
      </c>
      <c r="F18" s="49">
        <f>D18-E18</f>
        <v>33972.31</v>
      </c>
    </row>
    <row r="19" spans="1:6" s="2" customFormat="1" ht="13.5" customHeight="1" x14ac:dyDescent="0.25">
      <c r="A19" s="50" t="s">
        <v>14</v>
      </c>
      <c r="B19" s="51" t="s">
        <v>1</v>
      </c>
      <c r="C19" s="52" t="s">
        <v>53</v>
      </c>
      <c r="D19" s="53">
        <f>D22</f>
        <v>40000</v>
      </c>
      <c r="E19" s="54">
        <f>E20+E21+E22</f>
        <v>6027.69</v>
      </c>
      <c r="F19" s="55">
        <f>D19-E19</f>
        <v>33972.31</v>
      </c>
    </row>
    <row r="20" spans="1:6" s="2" customFormat="1" ht="80.25" customHeight="1" x14ac:dyDescent="0.25">
      <c r="A20" s="50" t="s">
        <v>261</v>
      </c>
      <c r="B20" s="51" t="s">
        <v>1</v>
      </c>
      <c r="C20" s="52" t="s">
        <v>262</v>
      </c>
      <c r="D20" s="56"/>
      <c r="E20" s="57">
        <v>0</v>
      </c>
      <c r="F20" s="55"/>
    </row>
    <row r="21" spans="1:6" s="2" customFormat="1" ht="50.25" customHeight="1" x14ac:dyDescent="0.25">
      <c r="A21" s="50" t="s">
        <v>263</v>
      </c>
      <c r="B21" s="51" t="s">
        <v>1</v>
      </c>
      <c r="C21" s="52" t="s">
        <v>264</v>
      </c>
      <c r="D21" s="56"/>
      <c r="E21" s="57">
        <v>0</v>
      </c>
      <c r="F21" s="55"/>
    </row>
    <row r="22" spans="1:6" s="2" customFormat="1" ht="96" customHeight="1" x14ac:dyDescent="0.25">
      <c r="A22" s="50" t="s">
        <v>70</v>
      </c>
      <c r="B22" s="51" t="s">
        <v>1</v>
      </c>
      <c r="C22" s="52" t="s">
        <v>67</v>
      </c>
      <c r="D22" s="56">
        <v>40000</v>
      </c>
      <c r="E22" s="57">
        <v>6027.69</v>
      </c>
      <c r="F22" s="55">
        <f t="shared" ref="F22:F45" si="0">D22-E22</f>
        <v>33972.31</v>
      </c>
    </row>
    <row r="23" spans="1:6" s="2" customFormat="1" ht="45.75" hidden="1" customHeight="1" x14ac:dyDescent="0.25">
      <c r="A23" s="50"/>
      <c r="B23" s="51"/>
      <c r="C23" s="52"/>
      <c r="D23" s="56"/>
      <c r="E23" s="57"/>
      <c r="F23" s="55">
        <f t="shared" si="0"/>
        <v>0</v>
      </c>
    </row>
    <row r="24" spans="1:6" s="2" customFormat="1" ht="20.25" customHeight="1" x14ac:dyDescent="0.25">
      <c r="A24" s="40" t="s">
        <v>15</v>
      </c>
      <c r="B24" s="45" t="s">
        <v>1</v>
      </c>
      <c r="C24" s="46" t="s">
        <v>54</v>
      </c>
      <c r="D24" s="58">
        <f>D25+D28</f>
        <v>79000</v>
      </c>
      <c r="E24" s="59">
        <f>E25+E28</f>
        <v>-899.87</v>
      </c>
      <c r="F24" s="55">
        <f t="shared" si="0"/>
        <v>79899.87</v>
      </c>
    </row>
    <row r="25" spans="1:6" s="2" customFormat="1" ht="30" customHeight="1" x14ac:dyDescent="0.25">
      <c r="A25" s="40" t="s">
        <v>96</v>
      </c>
      <c r="B25" s="60" t="s">
        <v>1</v>
      </c>
      <c r="C25" s="61" t="s">
        <v>97</v>
      </c>
      <c r="D25" s="62">
        <v>9000</v>
      </c>
      <c r="E25" s="59">
        <f>E26</f>
        <v>0</v>
      </c>
      <c r="F25" s="55">
        <f t="shared" si="0"/>
        <v>9000</v>
      </c>
    </row>
    <row r="26" spans="1:6" s="2" customFormat="1" ht="34.5" customHeight="1" x14ac:dyDescent="0.25">
      <c r="A26" s="50" t="s">
        <v>94</v>
      </c>
      <c r="B26" s="60" t="s">
        <v>1</v>
      </c>
      <c r="C26" s="63" t="s">
        <v>95</v>
      </c>
      <c r="D26" s="64">
        <v>9000</v>
      </c>
      <c r="E26" s="57">
        <f>E27</f>
        <v>0</v>
      </c>
      <c r="F26" s="55">
        <f t="shared" si="0"/>
        <v>9000</v>
      </c>
    </row>
    <row r="27" spans="1:6" s="2" customFormat="1" ht="33.75" customHeight="1" x14ac:dyDescent="0.25">
      <c r="A27" s="50" t="s">
        <v>94</v>
      </c>
      <c r="B27" s="65" t="s">
        <v>1</v>
      </c>
      <c r="C27" s="63" t="s">
        <v>98</v>
      </c>
      <c r="D27" s="64">
        <v>0</v>
      </c>
      <c r="E27" s="57">
        <v>0</v>
      </c>
      <c r="F27" s="55">
        <f t="shared" si="0"/>
        <v>0</v>
      </c>
    </row>
    <row r="28" spans="1:6" s="2" customFormat="1" ht="15" customHeight="1" x14ac:dyDescent="0.25">
      <c r="A28" s="40" t="s">
        <v>72</v>
      </c>
      <c r="B28" s="60" t="s">
        <v>1</v>
      </c>
      <c r="C28" s="66" t="s">
        <v>71</v>
      </c>
      <c r="D28" s="67">
        <f>D29</f>
        <v>70000</v>
      </c>
      <c r="E28" s="59">
        <f>E29</f>
        <v>-899.87</v>
      </c>
      <c r="F28" s="55">
        <f t="shared" si="0"/>
        <v>70899.87</v>
      </c>
    </row>
    <row r="29" spans="1:6" s="2" customFormat="1" ht="15.75" customHeight="1" x14ac:dyDescent="0.25">
      <c r="A29" s="50" t="s">
        <v>72</v>
      </c>
      <c r="B29" s="65" t="s">
        <v>1</v>
      </c>
      <c r="C29" s="68" t="s">
        <v>73</v>
      </c>
      <c r="D29" s="69">
        <v>70000</v>
      </c>
      <c r="E29" s="57">
        <v>-899.87</v>
      </c>
      <c r="F29" s="55">
        <f t="shared" si="0"/>
        <v>70899.87</v>
      </c>
    </row>
    <row r="30" spans="1:6" s="2" customFormat="1" ht="31.15" customHeight="1" x14ac:dyDescent="0.25">
      <c r="A30" s="50" t="s">
        <v>99</v>
      </c>
      <c r="B30" s="70" t="s">
        <v>1</v>
      </c>
      <c r="C30" s="68" t="s">
        <v>100</v>
      </c>
      <c r="D30" s="69">
        <v>0</v>
      </c>
      <c r="E30" s="57"/>
      <c r="F30" s="55">
        <f t="shared" si="0"/>
        <v>0</v>
      </c>
    </row>
    <row r="31" spans="1:6" s="2" customFormat="1" ht="15.75" x14ac:dyDescent="0.25">
      <c r="A31" s="40" t="s">
        <v>16</v>
      </c>
      <c r="B31" s="71" t="s">
        <v>1</v>
      </c>
      <c r="C31" s="72" t="s">
        <v>55</v>
      </c>
      <c r="D31" s="62">
        <f>D32+D34</f>
        <v>60500</v>
      </c>
      <c r="E31" s="59">
        <f>E34+E32</f>
        <v>-8539.51</v>
      </c>
      <c r="F31" s="49">
        <f t="shared" si="0"/>
        <v>69039.509999999995</v>
      </c>
    </row>
    <row r="32" spans="1:6" s="2" customFormat="1" ht="18" customHeight="1" x14ac:dyDescent="0.25">
      <c r="A32" s="40" t="s">
        <v>17</v>
      </c>
      <c r="B32" s="45" t="s">
        <v>1</v>
      </c>
      <c r="C32" s="46" t="s">
        <v>56</v>
      </c>
      <c r="D32" s="58">
        <f>D33</f>
        <v>10000</v>
      </c>
      <c r="E32" s="59">
        <f>E33</f>
        <v>-1405.27</v>
      </c>
      <c r="F32" s="49">
        <f t="shared" si="0"/>
        <v>11405.27</v>
      </c>
    </row>
    <row r="33" spans="1:9" s="2" customFormat="1" ht="47.25" customHeight="1" x14ac:dyDescent="0.25">
      <c r="A33" s="50" t="s">
        <v>76</v>
      </c>
      <c r="B33" s="51" t="s">
        <v>1</v>
      </c>
      <c r="C33" s="52" t="s">
        <v>57</v>
      </c>
      <c r="D33" s="56">
        <v>10000</v>
      </c>
      <c r="E33" s="57">
        <v>-1405.27</v>
      </c>
      <c r="F33" s="55">
        <f t="shared" si="0"/>
        <v>11405.27</v>
      </c>
    </row>
    <row r="34" spans="1:9" s="2" customFormat="1" ht="18" customHeight="1" x14ac:dyDescent="0.25">
      <c r="A34" s="40" t="s">
        <v>18</v>
      </c>
      <c r="B34" s="45" t="s">
        <v>1</v>
      </c>
      <c r="C34" s="46" t="s">
        <v>58</v>
      </c>
      <c r="D34" s="58">
        <f>D35+D37</f>
        <v>50500</v>
      </c>
      <c r="E34" s="59">
        <f>E35+E37</f>
        <v>-7134.24</v>
      </c>
      <c r="F34" s="49">
        <f t="shared" si="0"/>
        <v>57634.239999999998</v>
      </c>
    </row>
    <row r="35" spans="1:9" s="2" customFormat="1" ht="34.5" customHeight="1" x14ac:dyDescent="0.25">
      <c r="A35" s="50" t="s">
        <v>78</v>
      </c>
      <c r="B35" s="51" t="s">
        <v>1</v>
      </c>
      <c r="C35" s="52" t="s">
        <v>88</v>
      </c>
      <c r="D35" s="58">
        <v>30000</v>
      </c>
      <c r="E35" s="59">
        <f>E36</f>
        <v>0</v>
      </c>
      <c r="F35" s="49">
        <f t="shared" si="0"/>
        <v>30000</v>
      </c>
    </row>
    <row r="36" spans="1:9" s="2" customFormat="1" ht="37.5" customHeight="1" x14ac:dyDescent="0.25">
      <c r="A36" s="50" t="s">
        <v>78</v>
      </c>
      <c r="B36" s="51" t="s">
        <v>1</v>
      </c>
      <c r="C36" s="52" t="s">
        <v>77</v>
      </c>
      <c r="D36" s="56">
        <v>30000</v>
      </c>
      <c r="E36" s="57">
        <v>0</v>
      </c>
      <c r="F36" s="55">
        <f t="shared" si="0"/>
        <v>30000</v>
      </c>
    </row>
    <row r="37" spans="1:9" s="2" customFormat="1" ht="15.75" x14ac:dyDescent="0.25">
      <c r="A37" s="50" t="s">
        <v>80</v>
      </c>
      <c r="B37" s="51" t="s">
        <v>1</v>
      </c>
      <c r="C37" s="52" t="s">
        <v>79</v>
      </c>
      <c r="D37" s="58">
        <f>D38</f>
        <v>20500</v>
      </c>
      <c r="E37" s="59">
        <f>E38+E43</f>
        <v>-7134.24</v>
      </c>
      <c r="F37" s="49">
        <f t="shared" si="0"/>
        <v>27634.239999999998</v>
      </c>
    </row>
    <row r="38" spans="1:9" s="2" customFormat="1" ht="27.6" customHeight="1" x14ac:dyDescent="0.25">
      <c r="A38" s="50" t="s">
        <v>82</v>
      </c>
      <c r="B38" s="51" t="s">
        <v>1</v>
      </c>
      <c r="C38" s="52" t="s">
        <v>81</v>
      </c>
      <c r="D38" s="56">
        <v>20500</v>
      </c>
      <c r="E38" s="57">
        <v>-7134.24</v>
      </c>
      <c r="F38" s="55">
        <f>D38-E38</f>
        <v>27634.239999999998</v>
      </c>
    </row>
    <row r="39" spans="1:9" s="2" customFormat="1" ht="17.45" hidden="1" customHeight="1" x14ac:dyDescent="0.25">
      <c r="A39" s="73" t="s">
        <v>104</v>
      </c>
      <c r="B39" s="74" t="s">
        <v>1</v>
      </c>
      <c r="C39" s="75" t="s">
        <v>105</v>
      </c>
      <c r="D39" s="39"/>
      <c r="E39" s="39"/>
      <c r="F39" s="55">
        <f t="shared" si="0"/>
        <v>0</v>
      </c>
    </row>
    <row r="40" spans="1:9" s="2" customFormat="1" ht="17.45" hidden="1" customHeight="1" x14ac:dyDescent="0.25">
      <c r="A40" s="73" t="s">
        <v>101</v>
      </c>
      <c r="B40" s="74" t="s">
        <v>1</v>
      </c>
      <c r="C40" s="75" t="s">
        <v>106</v>
      </c>
      <c r="D40" s="39"/>
      <c r="E40" s="39"/>
      <c r="F40" s="55">
        <f t="shared" si="0"/>
        <v>0</v>
      </c>
    </row>
    <row r="41" spans="1:9" s="2" customFormat="1" ht="17.45" hidden="1" customHeight="1" x14ac:dyDescent="0.25">
      <c r="A41" s="76" t="s">
        <v>102</v>
      </c>
      <c r="B41" s="77" t="s">
        <v>1</v>
      </c>
      <c r="C41" s="75" t="s">
        <v>107</v>
      </c>
      <c r="D41" s="78"/>
      <c r="E41" s="78"/>
      <c r="F41" s="55">
        <f t="shared" si="0"/>
        <v>0</v>
      </c>
    </row>
    <row r="42" spans="1:9" s="2" customFormat="1" ht="33.6" hidden="1" customHeight="1" x14ac:dyDescent="0.25">
      <c r="A42" s="76" t="s">
        <v>103</v>
      </c>
      <c r="B42" s="77" t="s">
        <v>1</v>
      </c>
      <c r="C42" s="79" t="s">
        <v>108</v>
      </c>
      <c r="D42" s="80"/>
      <c r="E42" s="78"/>
      <c r="F42" s="55">
        <f t="shared" si="0"/>
        <v>0</v>
      </c>
    </row>
    <row r="43" spans="1:9" s="2" customFormat="1" ht="27.6" hidden="1" customHeight="1" x14ac:dyDescent="0.25">
      <c r="A43" s="139" t="s">
        <v>240</v>
      </c>
      <c r="B43" s="140" t="s">
        <v>1</v>
      </c>
      <c r="C43" s="141" t="s">
        <v>239</v>
      </c>
      <c r="D43" s="142"/>
      <c r="E43" s="57">
        <v>0</v>
      </c>
      <c r="F43" s="55"/>
    </row>
    <row r="44" spans="1:9" s="2" customFormat="1" ht="37.15" customHeight="1" x14ac:dyDescent="0.25">
      <c r="A44" s="81" t="s">
        <v>142</v>
      </c>
      <c r="B44" s="74" t="s">
        <v>1</v>
      </c>
      <c r="C44" s="74" t="s">
        <v>143</v>
      </c>
      <c r="D44" s="39"/>
      <c r="E44" s="39">
        <f>E45</f>
        <v>54000</v>
      </c>
      <c r="F44" s="49">
        <f>D44-E44</f>
        <v>-54000</v>
      </c>
      <c r="G44" s="39">
        <f>G45</f>
        <v>0</v>
      </c>
    </row>
    <row r="45" spans="1:9" s="2" customFormat="1" ht="79.5" customHeight="1" x14ac:dyDescent="0.25">
      <c r="A45" s="82" t="s">
        <v>144</v>
      </c>
      <c r="B45" s="77" t="s">
        <v>1</v>
      </c>
      <c r="C45" s="77" t="s">
        <v>145</v>
      </c>
      <c r="D45" s="56"/>
      <c r="E45" s="57">
        <v>54000</v>
      </c>
      <c r="F45" s="55">
        <f t="shared" si="0"/>
        <v>-54000</v>
      </c>
    </row>
    <row r="46" spans="1:9" s="2" customFormat="1" ht="30.75" hidden="1" customHeight="1" x14ac:dyDescent="0.3">
      <c r="A46" s="137" t="s">
        <v>228</v>
      </c>
      <c r="B46" s="136" t="s">
        <v>1</v>
      </c>
      <c r="C46" s="136" t="s">
        <v>227</v>
      </c>
      <c r="D46" s="56"/>
      <c r="E46" s="57"/>
      <c r="F46" s="55"/>
    </row>
    <row r="47" spans="1:9" s="2" customFormat="1" ht="22.9" customHeight="1" x14ac:dyDescent="0.25">
      <c r="A47" s="40" t="s">
        <v>19</v>
      </c>
      <c r="B47" s="45" t="s">
        <v>1</v>
      </c>
      <c r="C47" s="46" t="s">
        <v>59</v>
      </c>
      <c r="D47" s="58">
        <f>D48</f>
        <v>2420500</v>
      </c>
      <c r="E47" s="59">
        <f>E48</f>
        <v>193000</v>
      </c>
      <c r="F47" s="55">
        <f>D47-E47</f>
        <v>2227500</v>
      </c>
    </row>
    <row r="48" spans="1:9" s="2" customFormat="1" ht="43.5" customHeight="1" x14ac:dyDescent="0.25">
      <c r="A48" s="50" t="s">
        <v>20</v>
      </c>
      <c r="B48" s="51" t="s">
        <v>1</v>
      </c>
      <c r="C48" s="52" t="s">
        <v>60</v>
      </c>
      <c r="D48" s="56">
        <f>D49+D52+D55</f>
        <v>2420500</v>
      </c>
      <c r="E48" s="56">
        <f>E55+E52+E49</f>
        <v>193000</v>
      </c>
      <c r="F48" s="56">
        <f>F50+F52</f>
        <v>2227500</v>
      </c>
    </row>
    <row r="49" spans="1:6" s="2" customFormat="1" ht="31.5" x14ac:dyDescent="0.25">
      <c r="A49" s="50" t="s">
        <v>21</v>
      </c>
      <c r="B49" s="51" t="s">
        <v>1</v>
      </c>
      <c r="C49" s="52" t="s">
        <v>223</v>
      </c>
      <c r="D49" s="56">
        <f>D50</f>
        <v>2306500</v>
      </c>
      <c r="E49" s="57">
        <f>E51</f>
        <v>193000</v>
      </c>
      <c r="F49" s="55">
        <f>D49-E49</f>
        <v>2113500</v>
      </c>
    </row>
    <row r="50" spans="1:6" s="2" customFormat="1" ht="15.75" x14ac:dyDescent="0.25">
      <c r="A50" s="50" t="s">
        <v>22</v>
      </c>
      <c r="B50" s="51" t="s">
        <v>1</v>
      </c>
      <c r="C50" s="52" t="s">
        <v>241</v>
      </c>
      <c r="D50" s="56">
        <f>D51</f>
        <v>2306500</v>
      </c>
      <c r="E50" s="57">
        <f>E51</f>
        <v>193000</v>
      </c>
      <c r="F50" s="55">
        <f>F51</f>
        <v>2113500</v>
      </c>
    </row>
    <row r="51" spans="1:6" s="2" customFormat="1" ht="31.5" x14ac:dyDescent="0.25">
      <c r="A51" s="50" t="s">
        <v>85</v>
      </c>
      <c r="B51" s="51" t="s">
        <v>1</v>
      </c>
      <c r="C51" s="52" t="s">
        <v>242</v>
      </c>
      <c r="D51" s="56">
        <v>2306500</v>
      </c>
      <c r="E51" s="57">
        <v>193000</v>
      </c>
      <c r="F51" s="55">
        <f t="shared" ref="F51:F56" si="1">D51-E51</f>
        <v>2113500</v>
      </c>
    </row>
    <row r="52" spans="1:6" s="2" customFormat="1" ht="31.5" x14ac:dyDescent="0.25">
      <c r="A52" s="50" t="s">
        <v>23</v>
      </c>
      <c r="B52" s="51" t="s">
        <v>1</v>
      </c>
      <c r="C52" s="52" t="s">
        <v>224</v>
      </c>
      <c r="D52" s="58">
        <f>D53</f>
        <v>114000</v>
      </c>
      <c r="E52" s="59">
        <f>E53</f>
        <v>0</v>
      </c>
      <c r="F52" s="55">
        <f t="shared" si="1"/>
        <v>114000</v>
      </c>
    </row>
    <row r="53" spans="1:6" s="3" customFormat="1" ht="32.25" customHeight="1" x14ac:dyDescent="0.25">
      <c r="A53" s="50" t="s">
        <v>24</v>
      </c>
      <c r="B53" s="51" t="s">
        <v>1</v>
      </c>
      <c r="C53" s="52" t="s">
        <v>225</v>
      </c>
      <c r="D53" s="56">
        <f>D54</f>
        <v>114000</v>
      </c>
      <c r="E53" s="57">
        <f>E54</f>
        <v>0</v>
      </c>
      <c r="F53" s="55">
        <f t="shared" si="1"/>
        <v>114000</v>
      </c>
    </row>
    <row r="54" spans="1:6" s="3" customFormat="1" ht="32.25" customHeight="1" x14ac:dyDescent="0.25">
      <c r="A54" s="50" t="s">
        <v>84</v>
      </c>
      <c r="B54" s="51" t="s">
        <v>1</v>
      </c>
      <c r="C54" s="125" t="s">
        <v>243</v>
      </c>
      <c r="D54" s="56">
        <v>114000</v>
      </c>
      <c r="E54" s="57">
        <v>0</v>
      </c>
      <c r="F54" s="55">
        <f t="shared" si="1"/>
        <v>114000</v>
      </c>
    </row>
    <row r="55" spans="1:6" s="3" customFormat="1" ht="39" customHeight="1" x14ac:dyDescent="0.25">
      <c r="A55" s="50" t="s">
        <v>259</v>
      </c>
      <c r="B55" s="124" t="s">
        <v>1</v>
      </c>
      <c r="C55" s="125" t="s">
        <v>289</v>
      </c>
      <c r="D55" s="149">
        <v>0</v>
      </c>
      <c r="E55" s="126">
        <v>0</v>
      </c>
      <c r="F55" s="127">
        <f t="shared" si="1"/>
        <v>0</v>
      </c>
    </row>
    <row r="56" spans="1:6" s="3" customFormat="1" ht="32.25" hidden="1" customHeight="1" x14ac:dyDescent="0.25">
      <c r="A56" s="50" t="s">
        <v>199</v>
      </c>
      <c r="B56" s="51" t="s">
        <v>1</v>
      </c>
      <c r="C56" s="52" t="s">
        <v>226</v>
      </c>
      <c r="D56" s="56">
        <v>0</v>
      </c>
      <c r="E56" s="57">
        <v>0</v>
      </c>
      <c r="F56" s="55">
        <f t="shared" si="1"/>
        <v>0</v>
      </c>
    </row>
    <row r="57" spans="1:6" s="3" customFormat="1" ht="31.5" hidden="1" x14ac:dyDescent="0.25">
      <c r="A57" s="100" t="s">
        <v>199</v>
      </c>
      <c r="B57" s="51" t="s">
        <v>1</v>
      </c>
      <c r="C57" s="52" t="s">
        <v>209</v>
      </c>
      <c r="D57" s="56"/>
      <c r="E57" s="57"/>
      <c r="F57" s="55"/>
    </row>
    <row r="58" spans="1:6" s="3" customFormat="1" ht="15.75" hidden="1" x14ac:dyDescent="0.25">
      <c r="A58" s="50"/>
      <c r="B58" s="51"/>
      <c r="C58" s="52"/>
      <c r="D58" s="56"/>
      <c r="E58" s="57"/>
      <c r="F58" s="55"/>
    </row>
    <row r="59" spans="1:6" s="3" customFormat="1" ht="15.75" hidden="1" x14ac:dyDescent="0.25">
      <c r="A59" s="50"/>
      <c r="B59" s="51"/>
      <c r="C59" s="52"/>
      <c r="D59" s="56"/>
      <c r="E59" s="57"/>
      <c r="F59" s="55"/>
    </row>
    <row r="60" spans="1:6" s="3" customFormat="1" ht="15.75" hidden="1" x14ac:dyDescent="0.25">
      <c r="A60" s="50"/>
      <c r="B60" s="51"/>
      <c r="C60" s="52"/>
      <c r="D60" s="56"/>
      <c r="E60" s="57"/>
      <c r="F60" s="55"/>
    </row>
    <row r="61" spans="1:6" s="3" customFormat="1" ht="15.75" hidden="1" x14ac:dyDescent="0.25">
      <c r="A61" s="50"/>
      <c r="B61" s="51"/>
      <c r="C61" s="52"/>
      <c r="D61" s="56"/>
      <c r="E61" s="57"/>
      <c r="F61" s="55"/>
    </row>
    <row r="62" spans="1:6" s="3" customFormat="1" ht="15.75" hidden="1" x14ac:dyDescent="0.25">
      <c r="A62" s="50"/>
      <c r="B62" s="51"/>
      <c r="C62" s="52"/>
      <c r="D62" s="56"/>
      <c r="E62" s="57"/>
      <c r="F62" s="55"/>
    </row>
    <row r="63" spans="1:6" s="2" customFormat="1" ht="28.5" hidden="1" customHeight="1" x14ac:dyDescent="0.2">
      <c r="A63" s="20" t="s">
        <v>68</v>
      </c>
      <c r="B63" s="18" t="s">
        <v>1</v>
      </c>
      <c r="C63" s="5" t="s">
        <v>61</v>
      </c>
      <c r="D63" s="26">
        <v>200</v>
      </c>
      <c r="E63" s="25" t="s">
        <v>47</v>
      </c>
      <c r="F63" s="27">
        <f>D63</f>
        <v>200</v>
      </c>
    </row>
    <row r="64" spans="1:6" s="3" customFormat="1" ht="22.5" hidden="1" x14ac:dyDescent="0.2">
      <c r="A64" s="20" t="s">
        <v>86</v>
      </c>
      <c r="B64" s="18" t="s">
        <v>1</v>
      </c>
      <c r="C64" s="5" t="s">
        <v>62</v>
      </c>
      <c r="D64" s="26">
        <v>200</v>
      </c>
      <c r="E64" s="25" t="s">
        <v>47</v>
      </c>
      <c r="F64" s="27">
        <f>D64</f>
        <v>200</v>
      </c>
    </row>
    <row r="65" spans="1:6" hidden="1" x14ac:dyDescent="0.2">
      <c r="A65" s="21" t="s">
        <v>25</v>
      </c>
      <c r="B65" s="18" t="s">
        <v>1</v>
      </c>
      <c r="C65" s="4" t="s">
        <v>63</v>
      </c>
      <c r="D65" s="26">
        <v>103400</v>
      </c>
      <c r="E65" s="25" t="s">
        <v>47</v>
      </c>
      <c r="F65" s="27">
        <f>D65</f>
        <v>103400</v>
      </c>
    </row>
    <row r="66" spans="1:6" hidden="1" x14ac:dyDescent="0.2">
      <c r="A66" s="21" t="s">
        <v>26</v>
      </c>
      <c r="B66" s="18" t="s">
        <v>1</v>
      </c>
      <c r="C66" s="4" t="s">
        <v>64</v>
      </c>
      <c r="D66" s="26">
        <v>103400</v>
      </c>
      <c r="E66" s="25" t="s">
        <v>47</v>
      </c>
      <c r="F66" s="27">
        <f>D66</f>
        <v>103400</v>
      </c>
    </row>
    <row r="67" spans="1:6" ht="22.5" hidden="1" x14ac:dyDescent="0.2">
      <c r="A67" s="129" t="s">
        <v>83</v>
      </c>
      <c r="B67" s="130" t="s">
        <v>1</v>
      </c>
      <c r="C67" s="131" t="s">
        <v>65</v>
      </c>
      <c r="D67" s="132">
        <v>103400</v>
      </c>
      <c r="E67" s="133" t="s">
        <v>47</v>
      </c>
      <c r="F67" s="134">
        <f>D67</f>
        <v>103400</v>
      </c>
    </row>
    <row r="68" spans="1:6" x14ac:dyDescent="0.2">
      <c r="A68" s="144"/>
      <c r="B68" s="145"/>
      <c r="C68" s="146"/>
      <c r="D68" s="147"/>
      <c r="E68" s="147"/>
      <c r="F68" s="148"/>
    </row>
    <row r="75" spans="1:6" x14ac:dyDescent="0.2">
      <c r="D75" s="28"/>
    </row>
  </sheetData>
  <mergeCells count="15">
    <mergeCell ref="C1:F1"/>
    <mergeCell ref="A12:F12"/>
    <mergeCell ref="A3:E3"/>
    <mergeCell ref="B4:C4"/>
    <mergeCell ref="A7:C7"/>
    <mergeCell ref="A8:D8"/>
    <mergeCell ref="D4:E4"/>
    <mergeCell ref="B9:C9"/>
    <mergeCell ref="F8:F9"/>
    <mergeCell ref="F16:F17"/>
    <mergeCell ref="A16:A17"/>
    <mergeCell ref="B16:B17"/>
    <mergeCell ref="C16:C17"/>
    <mergeCell ref="D16:D17"/>
    <mergeCell ref="E16:E17"/>
  </mergeCells>
  <phoneticPr fontId="13" type="noConversion"/>
  <pageMargins left="0.5" right="0.31496062992125984" top="0.23" bottom="0.37" header="0.19685039370078741" footer="0.19685039370078741"/>
  <pageSetup paperSize="9" scale="85" firstPageNumber="0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view="pageBreakPreview" zoomScaleNormal="100" zoomScaleSheetLayoutView="100" workbookViewId="0">
      <selection activeCell="G20" sqref="G20"/>
    </sheetView>
  </sheetViews>
  <sheetFormatPr defaultColWidth="8.85546875" defaultRowHeight="11.25" x14ac:dyDescent="0.2"/>
  <cols>
    <col min="1" max="1" width="52.140625" style="11" customWidth="1"/>
    <col min="2" max="2" width="10.7109375" style="6" customWidth="1"/>
    <col min="3" max="3" width="30.85546875" style="6" customWidth="1"/>
    <col min="4" max="4" width="17.85546875" style="6" customWidth="1"/>
    <col min="5" max="5" width="20" style="6" customWidth="1"/>
    <col min="6" max="6" width="18.5703125" style="6" customWidth="1"/>
    <col min="7" max="7" width="22.7109375" style="6" customWidth="1"/>
    <col min="8" max="8" width="10" style="6" bestFit="1" customWidth="1"/>
    <col min="9" max="16384" width="8.85546875" style="6"/>
  </cols>
  <sheetData>
    <row r="1" spans="1:9" ht="15" x14ac:dyDescent="0.25">
      <c r="F1" s="279" t="s">
        <v>49</v>
      </c>
      <c r="G1" s="279"/>
    </row>
    <row r="2" spans="1:9" ht="18" customHeight="1" x14ac:dyDescent="0.2">
      <c r="A2" s="278" t="s">
        <v>27</v>
      </c>
      <c r="B2" s="278"/>
      <c r="C2" s="278"/>
      <c r="D2" s="278"/>
      <c r="E2" s="278"/>
      <c r="F2" s="278"/>
      <c r="G2" s="278"/>
    </row>
    <row r="3" spans="1:9" ht="57.75" customHeight="1" x14ac:dyDescent="0.2">
      <c r="A3" s="155" t="s">
        <v>5</v>
      </c>
      <c r="B3" s="155" t="s">
        <v>6</v>
      </c>
      <c r="C3" s="155" t="s">
        <v>28</v>
      </c>
      <c r="D3" s="155" t="s">
        <v>125</v>
      </c>
      <c r="E3" s="155" t="s">
        <v>44</v>
      </c>
      <c r="F3" s="155" t="s">
        <v>30</v>
      </c>
      <c r="G3" s="155" t="s">
        <v>37</v>
      </c>
    </row>
    <row r="4" spans="1:9" s="12" customFormat="1" ht="16.5" thickBot="1" x14ac:dyDescent="0.25">
      <c r="A4" s="155">
        <v>1</v>
      </c>
      <c r="B4" s="156">
        <v>2</v>
      </c>
      <c r="C4" s="156">
        <v>3</v>
      </c>
      <c r="D4" s="156" t="s">
        <v>10</v>
      </c>
      <c r="E4" s="156" t="s">
        <v>11</v>
      </c>
      <c r="F4" s="156" t="s">
        <v>31</v>
      </c>
      <c r="G4" s="156" t="s">
        <v>126</v>
      </c>
    </row>
    <row r="5" spans="1:9" ht="19.149999999999999" customHeight="1" x14ac:dyDescent="0.25">
      <c r="A5" s="157" t="s">
        <v>45</v>
      </c>
      <c r="B5" s="158">
        <v>200</v>
      </c>
      <c r="C5" s="159" t="s">
        <v>12</v>
      </c>
      <c r="D5" s="159"/>
      <c r="E5" s="160">
        <f>E7+E51+E69+E77+E80</f>
        <v>2600000</v>
      </c>
      <c r="F5" s="160">
        <f>F7+F51+F69+F80</f>
        <v>140635</v>
      </c>
      <c r="G5" s="44">
        <f>E5-F5</f>
        <v>2459365</v>
      </c>
      <c r="H5" s="13"/>
    </row>
    <row r="6" spans="1:9" ht="14.45" customHeight="1" x14ac:dyDescent="0.25">
      <c r="A6" s="161" t="s">
        <v>0</v>
      </c>
      <c r="B6" s="162"/>
      <c r="C6" s="163"/>
      <c r="D6" s="163"/>
      <c r="E6" s="164"/>
      <c r="F6" s="165"/>
      <c r="G6" s="166"/>
      <c r="H6" s="13"/>
    </row>
    <row r="7" spans="1:9" ht="14.45" customHeight="1" x14ac:dyDescent="0.25">
      <c r="A7" s="157" t="s">
        <v>38</v>
      </c>
      <c r="B7" s="167">
        <v>200</v>
      </c>
      <c r="C7" s="168" t="s">
        <v>276</v>
      </c>
      <c r="D7" s="168"/>
      <c r="E7" s="169">
        <f>E8+E49</f>
        <v>1845000</v>
      </c>
      <c r="F7" s="169">
        <f>F8</f>
        <v>114263</v>
      </c>
      <c r="G7" s="170">
        <f>E7-F7</f>
        <v>1730737</v>
      </c>
      <c r="H7" s="13"/>
    </row>
    <row r="8" spans="1:9" s="37" customFormat="1" ht="60" customHeight="1" x14ac:dyDescent="0.25">
      <c r="A8" s="152" t="s">
        <v>277</v>
      </c>
      <c r="B8" s="171">
        <v>200</v>
      </c>
      <c r="C8" s="172" t="s">
        <v>211</v>
      </c>
      <c r="D8" s="172"/>
      <c r="E8" s="173">
        <f>E9+E13</f>
        <v>1815000</v>
      </c>
      <c r="F8" s="173">
        <f>F9+F13</f>
        <v>114263</v>
      </c>
      <c r="G8" s="170">
        <f>E8-F8</f>
        <v>1700737</v>
      </c>
      <c r="H8" s="95"/>
      <c r="I8" s="38"/>
    </row>
    <row r="9" spans="1:9" ht="15" customHeight="1" x14ac:dyDescent="0.25">
      <c r="A9" s="174" t="s">
        <v>146</v>
      </c>
      <c r="B9" s="175">
        <v>200</v>
      </c>
      <c r="C9" s="176" t="s">
        <v>151</v>
      </c>
      <c r="D9" s="177"/>
      <c r="E9" s="178">
        <f>E10</f>
        <v>520000</v>
      </c>
      <c r="F9" s="178">
        <f>F10</f>
        <v>25237</v>
      </c>
      <c r="G9" s="179">
        <f>E9-F9</f>
        <v>494763</v>
      </c>
      <c r="H9" s="13"/>
    </row>
    <row r="10" spans="1:9" ht="28.5" customHeight="1" x14ac:dyDescent="0.25">
      <c r="A10" s="154" t="s">
        <v>109</v>
      </c>
      <c r="B10" s="180">
        <v>200</v>
      </c>
      <c r="C10" s="181" t="s">
        <v>152</v>
      </c>
      <c r="D10" s="182"/>
      <c r="E10" s="183">
        <f>E11+E12</f>
        <v>520000</v>
      </c>
      <c r="F10" s="183">
        <f>F11+F12</f>
        <v>25237</v>
      </c>
      <c r="G10" s="184">
        <f>G12+G11</f>
        <v>494763</v>
      </c>
      <c r="H10" s="13"/>
    </row>
    <row r="11" spans="1:9" ht="27.75" customHeight="1" x14ac:dyDescent="0.25">
      <c r="A11" s="154" t="s">
        <v>90</v>
      </c>
      <c r="B11" s="185">
        <v>200</v>
      </c>
      <c r="C11" s="181" t="s">
        <v>153</v>
      </c>
      <c r="D11" s="181" t="s">
        <v>127</v>
      </c>
      <c r="E11" s="186">
        <v>400000</v>
      </c>
      <c r="F11" s="186">
        <v>25237</v>
      </c>
      <c r="G11" s="184">
        <f>E11-F11</f>
        <v>374763</v>
      </c>
      <c r="H11" s="13"/>
    </row>
    <row r="12" spans="1:9" ht="57" customHeight="1" x14ac:dyDescent="0.25">
      <c r="A12" s="187" t="s">
        <v>91</v>
      </c>
      <c r="B12" s="180">
        <v>200</v>
      </c>
      <c r="C12" s="181" t="s">
        <v>154</v>
      </c>
      <c r="D12" s="181" t="s">
        <v>128</v>
      </c>
      <c r="E12" s="188">
        <v>120000</v>
      </c>
      <c r="F12" s="189">
        <v>0</v>
      </c>
      <c r="G12" s="184">
        <f>E12-F12</f>
        <v>120000</v>
      </c>
      <c r="H12" s="13"/>
    </row>
    <row r="13" spans="1:9" ht="16.899999999999999" customHeight="1" x14ac:dyDescent="0.25">
      <c r="A13" s="190" t="s">
        <v>110</v>
      </c>
      <c r="B13" s="175">
        <v>200</v>
      </c>
      <c r="C13" s="191" t="s">
        <v>155</v>
      </c>
      <c r="D13" s="191"/>
      <c r="E13" s="103">
        <f>E14+E17</f>
        <v>1295000</v>
      </c>
      <c r="F13" s="103">
        <f>F14+F17</f>
        <v>89026</v>
      </c>
      <c r="G13" s="184">
        <f>E13-F13</f>
        <v>1205974</v>
      </c>
      <c r="H13" s="13"/>
    </row>
    <row r="14" spans="1:9" ht="31.5" customHeight="1" x14ac:dyDescent="0.25">
      <c r="A14" s="154" t="s">
        <v>109</v>
      </c>
      <c r="B14" s="180">
        <v>200</v>
      </c>
      <c r="C14" s="181" t="s">
        <v>156</v>
      </c>
      <c r="D14" s="181"/>
      <c r="E14" s="103">
        <f>E15+E16</f>
        <v>897000</v>
      </c>
      <c r="F14" s="103">
        <f>F15+F16</f>
        <v>50026</v>
      </c>
      <c r="G14" s="184">
        <f>E14-F14</f>
        <v>846974</v>
      </c>
      <c r="H14" s="13"/>
    </row>
    <row r="15" spans="1:9" ht="28.5" customHeight="1" x14ac:dyDescent="0.25">
      <c r="A15" s="154" t="s">
        <v>90</v>
      </c>
      <c r="B15" s="180">
        <v>200</v>
      </c>
      <c r="C15" s="181" t="s">
        <v>177</v>
      </c>
      <c r="D15" s="181" t="s">
        <v>127</v>
      </c>
      <c r="E15" s="189">
        <v>689000</v>
      </c>
      <c r="F15" s="189">
        <v>50026</v>
      </c>
      <c r="G15" s="184">
        <f t="shared" ref="G15:G26" si="0">E15-F15</f>
        <v>638974</v>
      </c>
      <c r="H15" s="13"/>
    </row>
    <row r="16" spans="1:9" ht="58.5" customHeight="1" x14ac:dyDescent="0.25">
      <c r="A16" s="187" t="s">
        <v>91</v>
      </c>
      <c r="B16" s="180">
        <v>200</v>
      </c>
      <c r="C16" s="181" t="s">
        <v>178</v>
      </c>
      <c r="D16" s="181" t="s">
        <v>128</v>
      </c>
      <c r="E16" s="189">
        <v>208000</v>
      </c>
      <c r="F16" s="189">
        <v>0</v>
      </c>
      <c r="G16" s="184">
        <f t="shared" si="0"/>
        <v>208000</v>
      </c>
      <c r="H16" s="13"/>
    </row>
    <row r="17" spans="1:8" s="15" customFormat="1" ht="27.6" customHeight="1" x14ac:dyDescent="0.25">
      <c r="A17" s="190" t="s">
        <v>111</v>
      </c>
      <c r="B17" s="175">
        <v>200</v>
      </c>
      <c r="C17" s="176" t="s">
        <v>157</v>
      </c>
      <c r="D17" s="176"/>
      <c r="E17" s="192">
        <f>E18+E43+E45</f>
        <v>398000</v>
      </c>
      <c r="F17" s="192">
        <f>F18+F43+F45</f>
        <v>39000</v>
      </c>
      <c r="G17" s="193">
        <f t="shared" si="0"/>
        <v>359000</v>
      </c>
      <c r="H17" s="16"/>
    </row>
    <row r="18" spans="1:8" s="15" customFormat="1" ht="28.5" customHeight="1" x14ac:dyDescent="0.25">
      <c r="A18" s="194" t="s">
        <v>267</v>
      </c>
      <c r="B18" s="180">
        <v>200</v>
      </c>
      <c r="C18" s="181" t="s">
        <v>158</v>
      </c>
      <c r="D18" s="181"/>
      <c r="E18" s="103">
        <f>E19</f>
        <v>392000</v>
      </c>
      <c r="F18" s="103">
        <f>F19</f>
        <v>39000</v>
      </c>
      <c r="G18" s="193">
        <f t="shared" si="0"/>
        <v>353000</v>
      </c>
      <c r="H18" s="16"/>
    </row>
    <row r="19" spans="1:8" s="15" customFormat="1" ht="29.45" customHeight="1" x14ac:dyDescent="0.25">
      <c r="A19" s="194" t="s">
        <v>112</v>
      </c>
      <c r="B19" s="180">
        <v>200</v>
      </c>
      <c r="C19" s="176" t="s">
        <v>159</v>
      </c>
      <c r="D19" s="181"/>
      <c r="E19" s="103">
        <f>E20+E24+E28+E32+E36</f>
        <v>392000</v>
      </c>
      <c r="F19" s="103">
        <f>F20+F24+F28+F32+F36</f>
        <v>39000</v>
      </c>
      <c r="G19" s="103">
        <f>E19-F19</f>
        <v>353000</v>
      </c>
      <c r="H19" s="16"/>
    </row>
    <row r="20" spans="1:8" s="15" customFormat="1" ht="29.25" customHeight="1" x14ac:dyDescent="0.25">
      <c r="A20" s="195" t="s">
        <v>266</v>
      </c>
      <c r="B20" s="175">
        <v>200</v>
      </c>
      <c r="C20" s="176" t="s">
        <v>197</v>
      </c>
      <c r="D20" s="176" t="s">
        <v>202</v>
      </c>
      <c r="E20" s="103">
        <f>E21</f>
        <v>60000</v>
      </c>
      <c r="F20" s="103">
        <f>F21</f>
        <v>0</v>
      </c>
      <c r="G20" s="193">
        <f t="shared" si="0"/>
        <v>60000</v>
      </c>
      <c r="H20" s="16"/>
    </row>
    <row r="21" spans="1:8" s="102" customFormat="1" ht="16.5" customHeight="1" x14ac:dyDescent="0.25">
      <c r="A21" s="196" t="s">
        <v>113</v>
      </c>
      <c r="B21" s="175">
        <v>200</v>
      </c>
      <c r="C21" s="176" t="s">
        <v>197</v>
      </c>
      <c r="D21" s="176" t="s">
        <v>129</v>
      </c>
      <c r="E21" s="103">
        <f>E22+E23</f>
        <v>60000</v>
      </c>
      <c r="F21" s="103">
        <f>F22+F23</f>
        <v>0</v>
      </c>
      <c r="G21" s="193">
        <f t="shared" si="0"/>
        <v>60000</v>
      </c>
      <c r="H21" s="101"/>
    </row>
    <row r="22" spans="1:8" s="15" customFormat="1" ht="13.9" customHeight="1" x14ac:dyDescent="0.25">
      <c r="A22" s="50" t="s">
        <v>180</v>
      </c>
      <c r="B22" s="180">
        <v>200</v>
      </c>
      <c r="C22" s="181" t="s">
        <v>197</v>
      </c>
      <c r="D22" s="181" t="s">
        <v>130</v>
      </c>
      <c r="E22" s="188">
        <v>12000</v>
      </c>
      <c r="F22" s="189">
        <v>0</v>
      </c>
      <c r="G22" s="184">
        <f t="shared" si="0"/>
        <v>12000</v>
      </c>
      <c r="H22" s="16"/>
    </row>
    <row r="23" spans="1:8" s="15" customFormat="1" ht="14.45" customHeight="1" x14ac:dyDescent="0.25">
      <c r="A23" s="197" t="s">
        <v>181</v>
      </c>
      <c r="B23" s="180">
        <v>200</v>
      </c>
      <c r="C23" s="181" t="s">
        <v>203</v>
      </c>
      <c r="D23" s="181" t="s">
        <v>131</v>
      </c>
      <c r="E23" s="188">
        <v>48000</v>
      </c>
      <c r="F23" s="189">
        <v>0</v>
      </c>
      <c r="G23" s="184">
        <f t="shared" si="0"/>
        <v>48000</v>
      </c>
      <c r="H23" s="16"/>
    </row>
    <row r="24" spans="1:8" s="15" customFormat="1" ht="15.75" x14ac:dyDescent="0.25">
      <c r="A24" s="198" t="s">
        <v>268</v>
      </c>
      <c r="B24" s="175">
        <v>200</v>
      </c>
      <c r="C24" s="176" t="s">
        <v>254</v>
      </c>
      <c r="D24" s="176" t="s">
        <v>202</v>
      </c>
      <c r="E24" s="103">
        <f>E25</f>
        <v>90000</v>
      </c>
      <c r="F24" s="103">
        <f>F25</f>
        <v>0</v>
      </c>
      <c r="G24" s="103">
        <f>G25</f>
        <v>90000</v>
      </c>
      <c r="H24" s="16"/>
    </row>
    <row r="25" spans="1:8" s="15" customFormat="1" ht="15.75" x14ac:dyDescent="0.25">
      <c r="A25" s="40" t="s">
        <v>173</v>
      </c>
      <c r="B25" s="175">
        <v>200</v>
      </c>
      <c r="C25" s="176" t="s">
        <v>254</v>
      </c>
      <c r="D25" s="176" t="s">
        <v>174</v>
      </c>
      <c r="E25" s="103">
        <f>E26+E27</f>
        <v>90000</v>
      </c>
      <c r="F25" s="103">
        <f>F26+F27</f>
        <v>0</v>
      </c>
      <c r="G25" s="193">
        <f t="shared" si="0"/>
        <v>90000</v>
      </c>
      <c r="H25" s="16"/>
    </row>
    <row r="26" spans="1:8" s="15" customFormat="1" ht="15.75" x14ac:dyDescent="0.25">
      <c r="A26" s="50" t="s">
        <v>182</v>
      </c>
      <c r="B26" s="180">
        <v>200</v>
      </c>
      <c r="C26" s="181" t="s">
        <v>254</v>
      </c>
      <c r="D26" s="181" t="s">
        <v>175</v>
      </c>
      <c r="E26" s="188">
        <v>85000</v>
      </c>
      <c r="F26" s="189">
        <v>0</v>
      </c>
      <c r="G26" s="184">
        <f t="shared" si="0"/>
        <v>85000</v>
      </c>
      <c r="H26" s="16"/>
    </row>
    <row r="27" spans="1:8" s="15" customFormat="1" ht="15.75" x14ac:dyDescent="0.25">
      <c r="A27" s="50" t="s">
        <v>183</v>
      </c>
      <c r="B27" s="180">
        <v>200</v>
      </c>
      <c r="C27" s="181" t="s">
        <v>254</v>
      </c>
      <c r="D27" s="181" t="s">
        <v>141</v>
      </c>
      <c r="E27" s="188">
        <v>5000</v>
      </c>
      <c r="F27" s="189"/>
      <c r="G27" s="184"/>
      <c r="H27" s="16"/>
    </row>
    <row r="28" spans="1:8" ht="13.5" customHeight="1" x14ac:dyDescent="0.25">
      <c r="A28" s="40" t="s">
        <v>114</v>
      </c>
      <c r="B28" s="175">
        <v>200</v>
      </c>
      <c r="C28" s="176" t="s">
        <v>160</v>
      </c>
      <c r="D28" s="176" t="s">
        <v>132</v>
      </c>
      <c r="E28" s="103">
        <f>E29+E30+E31</f>
        <v>10000</v>
      </c>
      <c r="F28" s="103">
        <f>F31+F30+F29</f>
        <v>0</v>
      </c>
      <c r="G28" s="193">
        <f t="shared" ref="G28:G38" si="1">E28-F28</f>
        <v>10000</v>
      </c>
      <c r="H28" s="13"/>
    </row>
    <row r="29" spans="1:8" ht="26.45" customHeight="1" x14ac:dyDescent="0.25">
      <c r="A29" s="50" t="s">
        <v>184</v>
      </c>
      <c r="B29" s="180">
        <v>200</v>
      </c>
      <c r="C29" s="181" t="s">
        <v>160</v>
      </c>
      <c r="D29" s="181" t="s">
        <v>133</v>
      </c>
      <c r="E29" s="188">
        <v>5000</v>
      </c>
      <c r="F29" s="189">
        <v>0</v>
      </c>
      <c r="G29" s="184">
        <f t="shared" si="1"/>
        <v>5000</v>
      </c>
      <c r="H29" s="13"/>
    </row>
    <row r="30" spans="1:8" ht="13.5" customHeight="1" x14ac:dyDescent="0.25">
      <c r="A30" s="50" t="s">
        <v>245</v>
      </c>
      <c r="B30" s="180">
        <v>200</v>
      </c>
      <c r="C30" s="181" t="s">
        <v>160</v>
      </c>
      <c r="D30" s="181" t="s">
        <v>213</v>
      </c>
      <c r="E30" s="188">
        <v>2000</v>
      </c>
      <c r="F30" s="189">
        <v>0</v>
      </c>
      <c r="G30" s="184">
        <f t="shared" si="1"/>
        <v>2000</v>
      </c>
      <c r="H30" s="13"/>
    </row>
    <row r="31" spans="1:8" ht="13.5" customHeight="1" x14ac:dyDescent="0.25">
      <c r="A31" s="50" t="s">
        <v>246</v>
      </c>
      <c r="B31" s="180">
        <v>200</v>
      </c>
      <c r="C31" s="181" t="s">
        <v>160</v>
      </c>
      <c r="D31" s="181" t="s">
        <v>258</v>
      </c>
      <c r="E31" s="188">
        <v>3000</v>
      </c>
      <c r="F31" s="189">
        <v>0</v>
      </c>
      <c r="G31" s="184">
        <f t="shared" si="1"/>
        <v>3000</v>
      </c>
      <c r="H31" s="13"/>
    </row>
    <row r="32" spans="1:8" ht="15.75" customHeight="1" x14ac:dyDescent="0.25">
      <c r="A32" s="199" t="s">
        <v>115</v>
      </c>
      <c r="B32" s="175">
        <v>200</v>
      </c>
      <c r="C32" s="176" t="s">
        <v>160</v>
      </c>
      <c r="D32" s="176" t="s">
        <v>134</v>
      </c>
      <c r="E32" s="103">
        <f>E34+E33</f>
        <v>27000</v>
      </c>
      <c r="F32" s="103">
        <f>F33+F34</f>
        <v>0</v>
      </c>
      <c r="G32" s="193">
        <f t="shared" si="1"/>
        <v>27000</v>
      </c>
      <c r="H32" s="13"/>
    </row>
    <row r="33" spans="1:8" ht="16.5" customHeight="1" x14ac:dyDescent="0.25">
      <c r="A33" s="197" t="s">
        <v>179</v>
      </c>
      <c r="B33" s="175"/>
      <c r="C33" s="181" t="s">
        <v>160</v>
      </c>
      <c r="D33" s="181" t="s">
        <v>176</v>
      </c>
      <c r="E33" s="188">
        <v>25000</v>
      </c>
      <c r="F33" s="189">
        <v>0</v>
      </c>
      <c r="G33" s="184">
        <f t="shared" si="1"/>
        <v>25000</v>
      </c>
      <c r="H33" s="13"/>
    </row>
    <row r="34" spans="1:8" ht="17.25" customHeight="1" x14ac:dyDescent="0.25">
      <c r="A34" s="197" t="s">
        <v>278</v>
      </c>
      <c r="B34" s="175"/>
      <c r="C34" s="181" t="s">
        <v>160</v>
      </c>
      <c r="D34" s="181" t="s">
        <v>231</v>
      </c>
      <c r="E34" s="188">
        <v>2000</v>
      </c>
      <c r="F34" s="189">
        <v>0</v>
      </c>
      <c r="G34" s="184">
        <f t="shared" si="1"/>
        <v>2000</v>
      </c>
      <c r="H34" s="13"/>
    </row>
    <row r="35" spans="1:8" ht="18" customHeight="1" x14ac:dyDescent="0.25">
      <c r="A35" s="199" t="s">
        <v>244</v>
      </c>
      <c r="B35" s="175">
        <v>200</v>
      </c>
      <c r="C35" s="176" t="s">
        <v>160</v>
      </c>
      <c r="D35" s="176" t="s">
        <v>232</v>
      </c>
      <c r="E35" s="103">
        <v>0</v>
      </c>
      <c r="F35" s="192">
        <v>0</v>
      </c>
      <c r="G35" s="184">
        <f t="shared" si="1"/>
        <v>0</v>
      </c>
      <c r="H35" s="13"/>
    </row>
    <row r="36" spans="1:8" ht="23.25" customHeight="1" x14ac:dyDescent="0.25">
      <c r="A36" s="200" t="s">
        <v>116</v>
      </c>
      <c r="B36" s="201">
        <v>200</v>
      </c>
      <c r="C36" s="176" t="s">
        <v>160</v>
      </c>
      <c r="D36" s="176"/>
      <c r="E36" s="103">
        <f>E37+E39</f>
        <v>205000</v>
      </c>
      <c r="F36" s="103">
        <f>F37+F39</f>
        <v>39000</v>
      </c>
      <c r="G36" s="193">
        <f t="shared" si="1"/>
        <v>166000</v>
      </c>
      <c r="H36" s="13"/>
    </row>
    <row r="37" spans="1:8" ht="17.45" customHeight="1" x14ac:dyDescent="0.25">
      <c r="A37" s="202" t="s">
        <v>117</v>
      </c>
      <c r="B37" s="201">
        <v>200</v>
      </c>
      <c r="C37" s="176" t="s">
        <v>160</v>
      </c>
      <c r="D37" s="176" t="s">
        <v>135</v>
      </c>
      <c r="E37" s="103">
        <f>E38</f>
        <v>50000</v>
      </c>
      <c r="F37" s="103">
        <f>F38</f>
        <v>0</v>
      </c>
      <c r="G37" s="193">
        <f t="shared" si="1"/>
        <v>50000</v>
      </c>
      <c r="H37" s="13"/>
    </row>
    <row r="38" spans="1:8" ht="14.45" customHeight="1" x14ac:dyDescent="0.25">
      <c r="A38" s="197" t="s">
        <v>256</v>
      </c>
      <c r="B38" s="203">
        <v>200</v>
      </c>
      <c r="C38" s="181" t="s">
        <v>160</v>
      </c>
      <c r="D38" s="181" t="s">
        <v>255</v>
      </c>
      <c r="E38" s="188">
        <v>50000</v>
      </c>
      <c r="F38" s="189">
        <v>0</v>
      </c>
      <c r="G38" s="193">
        <f t="shared" si="1"/>
        <v>50000</v>
      </c>
      <c r="H38" s="13"/>
    </row>
    <row r="39" spans="1:8" ht="30" customHeight="1" x14ac:dyDescent="0.25">
      <c r="A39" s="202" t="s">
        <v>118</v>
      </c>
      <c r="B39" s="201">
        <v>200</v>
      </c>
      <c r="C39" s="176" t="s">
        <v>160</v>
      </c>
      <c r="D39" s="176" t="s">
        <v>136</v>
      </c>
      <c r="E39" s="103">
        <f>E40+E41</f>
        <v>155000</v>
      </c>
      <c r="F39" s="103">
        <f>F40+F41</f>
        <v>39000</v>
      </c>
      <c r="G39" s="193">
        <f t="shared" ref="G39:G48" si="2">E39-F39</f>
        <v>116000</v>
      </c>
      <c r="H39" s="13"/>
    </row>
    <row r="40" spans="1:8" ht="32.25" customHeight="1" x14ac:dyDescent="0.25">
      <c r="A40" s="154" t="s">
        <v>137</v>
      </c>
      <c r="B40" s="203">
        <v>200</v>
      </c>
      <c r="C40" s="181" t="s">
        <v>160</v>
      </c>
      <c r="D40" s="181" t="s">
        <v>229</v>
      </c>
      <c r="E40" s="188">
        <v>77000</v>
      </c>
      <c r="F40" s="189">
        <v>7000</v>
      </c>
      <c r="G40" s="184">
        <f t="shared" si="2"/>
        <v>70000</v>
      </c>
      <c r="H40" s="13"/>
    </row>
    <row r="41" spans="1:8" ht="39" customHeight="1" x14ac:dyDescent="0.25">
      <c r="A41" s="154" t="s">
        <v>247</v>
      </c>
      <c r="B41" s="203">
        <v>200</v>
      </c>
      <c r="C41" s="181" t="s">
        <v>160</v>
      </c>
      <c r="D41" s="181" t="s">
        <v>230</v>
      </c>
      <c r="E41" s="188">
        <v>78000</v>
      </c>
      <c r="F41" s="189">
        <v>32000</v>
      </c>
      <c r="G41" s="184">
        <f t="shared" si="2"/>
        <v>46000</v>
      </c>
      <c r="H41" s="13"/>
    </row>
    <row r="42" spans="1:8" ht="29.25" customHeight="1" x14ac:dyDescent="0.25">
      <c r="A42" s="40" t="s">
        <v>210</v>
      </c>
      <c r="B42" s="203">
        <v>200</v>
      </c>
      <c r="C42" s="204" t="s">
        <v>207</v>
      </c>
      <c r="D42" s="181"/>
      <c r="E42" s="103">
        <f>E43+E45</f>
        <v>6000</v>
      </c>
      <c r="F42" s="103"/>
      <c r="G42" s="184">
        <f t="shared" si="2"/>
        <v>6000</v>
      </c>
      <c r="H42" s="13"/>
    </row>
    <row r="43" spans="1:8" s="97" customFormat="1" ht="21" customHeight="1" x14ac:dyDescent="0.25">
      <c r="A43" s="205" t="s">
        <v>191</v>
      </c>
      <c r="B43" s="206">
        <v>200</v>
      </c>
      <c r="C43" s="204" t="s">
        <v>189</v>
      </c>
      <c r="D43" s="204" t="s">
        <v>138</v>
      </c>
      <c r="E43" s="207">
        <f>E44</f>
        <v>0</v>
      </c>
      <c r="F43" s="207">
        <f>F44</f>
        <v>0</v>
      </c>
      <c r="G43" s="184">
        <f t="shared" si="2"/>
        <v>0</v>
      </c>
      <c r="H43" s="96"/>
    </row>
    <row r="44" spans="1:8" s="97" customFormat="1" ht="96" hidden="1" customHeight="1" x14ac:dyDescent="0.25">
      <c r="A44" s="208" t="s">
        <v>188</v>
      </c>
      <c r="B44" s="209">
        <v>200</v>
      </c>
      <c r="C44" s="210" t="s">
        <v>170</v>
      </c>
      <c r="D44" s="210" t="s">
        <v>139</v>
      </c>
      <c r="E44" s="211"/>
      <c r="F44" s="189"/>
      <c r="G44" s="184">
        <f t="shared" si="2"/>
        <v>0</v>
      </c>
      <c r="H44" s="96"/>
    </row>
    <row r="45" spans="1:8" ht="32.25" customHeight="1" x14ac:dyDescent="0.25">
      <c r="A45" s="199" t="s">
        <v>119</v>
      </c>
      <c r="B45" s="201">
        <v>200</v>
      </c>
      <c r="C45" s="176" t="s">
        <v>172</v>
      </c>
      <c r="D45" s="176" t="s">
        <v>138</v>
      </c>
      <c r="E45" s="103">
        <f>E46+E47+E48</f>
        <v>6000</v>
      </c>
      <c r="F45" s="103">
        <f>F46+F47+F48</f>
        <v>0</v>
      </c>
      <c r="G45" s="184">
        <f t="shared" si="2"/>
        <v>6000</v>
      </c>
      <c r="H45" s="13"/>
    </row>
    <row r="46" spans="1:8" ht="18.75" customHeight="1" x14ac:dyDescent="0.25">
      <c r="A46" s="50" t="s">
        <v>248</v>
      </c>
      <c r="B46" s="203">
        <v>200</v>
      </c>
      <c r="C46" s="181" t="s">
        <v>171</v>
      </c>
      <c r="D46" s="181" t="s">
        <v>249</v>
      </c>
      <c r="E46" s="188">
        <v>1000</v>
      </c>
      <c r="F46" s="189"/>
      <c r="G46" s="184">
        <f t="shared" si="2"/>
        <v>1000</v>
      </c>
      <c r="H46" s="13"/>
    </row>
    <row r="47" spans="1:8" ht="18" customHeight="1" x14ac:dyDescent="0.25">
      <c r="A47" s="50" t="s">
        <v>252</v>
      </c>
      <c r="B47" s="203">
        <v>200</v>
      </c>
      <c r="C47" s="181" t="s">
        <v>190</v>
      </c>
      <c r="D47" s="181" t="s">
        <v>250</v>
      </c>
      <c r="E47" s="188">
        <v>1000</v>
      </c>
      <c r="F47" s="189"/>
      <c r="G47" s="184">
        <f t="shared" si="2"/>
        <v>1000</v>
      </c>
      <c r="H47" s="13"/>
    </row>
    <row r="48" spans="1:8" ht="32.25" customHeight="1" x14ac:dyDescent="0.25">
      <c r="A48" s="154" t="s">
        <v>251</v>
      </c>
      <c r="B48" s="203">
        <v>200</v>
      </c>
      <c r="C48" s="181" t="s">
        <v>165</v>
      </c>
      <c r="D48" s="181" t="s">
        <v>233</v>
      </c>
      <c r="E48" s="188">
        <v>4000</v>
      </c>
      <c r="F48" s="189"/>
      <c r="G48" s="184">
        <f t="shared" si="2"/>
        <v>4000</v>
      </c>
      <c r="H48" s="13"/>
    </row>
    <row r="49" spans="1:15" ht="20.25" customHeight="1" x14ac:dyDescent="0.25">
      <c r="A49" s="150" t="s">
        <v>282</v>
      </c>
      <c r="B49" s="201">
        <v>200</v>
      </c>
      <c r="C49" s="176" t="s">
        <v>284</v>
      </c>
      <c r="D49" s="176"/>
      <c r="E49" s="103">
        <f>E50</f>
        <v>30000</v>
      </c>
      <c r="F49" s="192"/>
      <c r="G49" s="193"/>
      <c r="H49" s="96"/>
      <c r="O49" s="153"/>
    </row>
    <row r="50" spans="1:15" ht="30.75" customHeight="1" x14ac:dyDescent="0.25">
      <c r="A50" s="154" t="s">
        <v>283</v>
      </c>
      <c r="B50" s="203">
        <v>200</v>
      </c>
      <c r="C50" s="181" t="s">
        <v>285</v>
      </c>
      <c r="D50" s="181" t="s">
        <v>265</v>
      </c>
      <c r="E50" s="188">
        <v>30000</v>
      </c>
      <c r="F50" s="189"/>
      <c r="G50" s="184"/>
      <c r="H50" s="13"/>
      <c r="I50" s="6" t="s">
        <v>279</v>
      </c>
    </row>
    <row r="51" spans="1:15" s="99" customFormat="1" ht="31.5" customHeight="1" x14ac:dyDescent="0.2">
      <c r="A51" s="104" t="s">
        <v>39</v>
      </c>
      <c r="B51" s="212">
        <v>200</v>
      </c>
      <c r="C51" s="213" t="s">
        <v>166</v>
      </c>
      <c r="D51" s="213"/>
      <c r="E51" s="207">
        <f t="shared" ref="E51:F54" si="3">E52</f>
        <v>114000</v>
      </c>
      <c r="F51" s="207">
        <f t="shared" si="3"/>
        <v>0</v>
      </c>
      <c r="G51" s="214">
        <f t="shared" ref="G51:G61" si="4">E51-F51</f>
        <v>114000</v>
      </c>
      <c r="H51" s="98"/>
    </row>
    <row r="52" spans="1:15" ht="43.5" customHeight="1" x14ac:dyDescent="0.25">
      <c r="A52" s="154" t="s">
        <v>40</v>
      </c>
      <c r="B52" s="180">
        <v>200</v>
      </c>
      <c r="C52" s="215" t="s">
        <v>164</v>
      </c>
      <c r="D52" s="215"/>
      <c r="E52" s="188">
        <f t="shared" si="3"/>
        <v>114000</v>
      </c>
      <c r="F52" s="189">
        <f>F53</f>
        <v>0</v>
      </c>
      <c r="G52" s="184">
        <f t="shared" si="4"/>
        <v>114000</v>
      </c>
      <c r="H52" s="13"/>
    </row>
    <row r="53" spans="1:15" ht="31.5" customHeight="1" x14ac:dyDescent="0.25">
      <c r="A53" s="197" t="s">
        <v>206</v>
      </c>
      <c r="B53" s="180">
        <v>200</v>
      </c>
      <c r="C53" s="181" t="s">
        <v>163</v>
      </c>
      <c r="D53" s="181"/>
      <c r="E53" s="188">
        <f t="shared" si="3"/>
        <v>114000</v>
      </c>
      <c r="F53" s="189">
        <f>F55</f>
        <v>0</v>
      </c>
      <c r="G53" s="184">
        <f t="shared" si="4"/>
        <v>114000</v>
      </c>
      <c r="H53" s="13"/>
    </row>
    <row r="54" spans="1:15" ht="14.25" customHeight="1" x14ac:dyDescent="0.25">
      <c r="A54" s="216" t="s">
        <v>120</v>
      </c>
      <c r="B54" s="180">
        <v>200</v>
      </c>
      <c r="C54" s="181" t="s">
        <v>162</v>
      </c>
      <c r="D54" s="181"/>
      <c r="E54" s="189">
        <f t="shared" si="3"/>
        <v>114000</v>
      </c>
      <c r="F54" s="189">
        <f>F55</f>
        <v>0</v>
      </c>
      <c r="G54" s="184">
        <f t="shared" si="4"/>
        <v>114000</v>
      </c>
      <c r="H54" s="13"/>
    </row>
    <row r="55" spans="1:15" ht="65.25" customHeight="1" x14ac:dyDescent="0.25">
      <c r="A55" s="217" t="s">
        <v>201</v>
      </c>
      <c r="B55" s="180">
        <v>200</v>
      </c>
      <c r="C55" s="181" t="s">
        <v>167</v>
      </c>
      <c r="D55" s="181"/>
      <c r="E55" s="189">
        <f>E56+E58+E57</f>
        <v>114000</v>
      </c>
      <c r="F55" s="189">
        <f>F56+F57+F58</f>
        <v>0</v>
      </c>
      <c r="G55" s="184">
        <f t="shared" si="4"/>
        <v>114000</v>
      </c>
      <c r="H55" s="13"/>
    </row>
    <row r="56" spans="1:15" ht="33" customHeight="1" x14ac:dyDescent="0.25">
      <c r="A56" s="154" t="s">
        <v>90</v>
      </c>
      <c r="B56" s="180">
        <v>200</v>
      </c>
      <c r="C56" s="181" t="s">
        <v>168</v>
      </c>
      <c r="D56" s="181" t="s">
        <v>127</v>
      </c>
      <c r="E56" s="189">
        <v>78000</v>
      </c>
      <c r="F56" s="189">
        <v>0</v>
      </c>
      <c r="G56" s="184">
        <f t="shared" si="4"/>
        <v>78000</v>
      </c>
      <c r="H56" s="13"/>
    </row>
    <row r="57" spans="1:15" ht="67.5" customHeight="1" x14ac:dyDescent="0.25">
      <c r="A57" s="187" t="s">
        <v>91</v>
      </c>
      <c r="B57" s="185">
        <v>200</v>
      </c>
      <c r="C57" s="181" t="s">
        <v>161</v>
      </c>
      <c r="D57" s="181" t="s">
        <v>128</v>
      </c>
      <c r="E57" s="189">
        <v>24000</v>
      </c>
      <c r="F57" s="189">
        <v>0</v>
      </c>
      <c r="G57" s="184">
        <f t="shared" si="4"/>
        <v>24000</v>
      </c>
      <c r="H57" s="13"/>
    </row>
    <row r="58" spans="1:15" ht="33.75" customHeight="1" x14ac:dyDescent="0.25">
      <c r="A58" s="40" t="s">
        <v>121</v>
      </c>
      <c r="B58" s="175">
        <v>200</v>
      </c>
      <c r="C58" s="176" t="s">
        <v>185</v>
      </c>
      <c r="D58" s="176"/>
      <c r="E58" s="103">
        <f>E59</f>
        <v>12000</v>
      </c>
      <c r="F58" s="103">
        <f>F59</f>
        <v>0</v>
      </c>
      <c r="G58" s="193">
        <f t="shared" si="4"/>
        <v>12000</v>
      </c>
      <c r="H58" s="13"/>
    </row>
    <row r="59" spans="1:15" s="97" customFormat="1" ht="31.5" customHeight="1" x14ac:dyDescent="0.25">
      <c r="A59" s="40" t="s">
        <v>234</v>
      </c>
      <c r="B59" s="175">
        <v>200</v>
      </c>
      <c r="C59" s="181" t="s">
        <v>235</v>
      </c>
      <c r="D59" s="181"/>
      <c r="E59" s="103">
        <f>E60+E61</f>
        <v>12000</v>
      </c>
      <c r="F59" s="192">
        <f>F60+F61</f>
        <v>0</v>
      </c>
      <c r="G59" s="193">
        <f t="shared" si="4"/>
        <v>12000</v>
      </c>
      <c r="H59" s="96"/>
    </row>
    <row r="60" spans="1:15" s="97" customFormat="1" ht="18" customHeight="1" x14ac:dyDescent="0.25">
      <c r="A60" s="154" t="s">
        <v>236</v>
      </c>
      <c r="B60" s="175"/>
      <c r="C60" s="181" t="s">
        <v>169</v>
      </c>
      <c r="D60" s="181" t="s">
        <v>140</v>
      </c>
      <c r="E60" s="188">
        <v>6000</v>
      </c>
      <c r="F60" s="189">
        <v>0</v>
      </c>
      <c r="G60" s="184">
        <f t="shared" si="4"/>
        <v>6000</v>
      </c>
      <c r="H60" s="96"/>
    </row>
    <row r="61" spans="1:15" ht="15.75" customHeight="1" x14ac:dyDescent="0.25">
      <c r="A61" s="190" t="s">
        <v>116</v>
      </c>
      <c r="B61" s="175">
        <v>200</v>
      </c>
      <c r="C61" s="181" t="s">
        <v>150</v>
      </c>
      <c r="D61" s="181"/>
      <c r="E61" s="103">
        <f>E62</f>
        <v>6000</v>
      </c>
      <c r="F61" s="103">
        <f>F62</f>
        <v>0</v>
      </c>
      <c r="G61" s="193">
        <f t="shared" si="4"/>
        <v>6000</v>
      </c>
      <c r="H61" s="13"/>
    </row>
    <row r="62" spans="1:15" ht="32.25" customHeight="1" x14ac:dyDescent="0.25">
      <c r="A62" s="154" t="s">
        <v>253</v>
      </c>
      <c r="B62" s="218">
        <v>200</v>
      </c>
      <c r="C62" s="219" t="s">
        <v>150</v>
      </c>
      <c r="D62" s="219" t="s">
        <v>230</v>
      </c>
      <c r="E62" s="220">
        <v>6000</v>
      </c>
      <c r="F62" s="189">
        <v>0</v>
      </c>
      <c r="G62" s="184">
        <f>E62-F62</f>
        <v>6000</v>
      </c>
      <c r="H62" s="13"/>
    </row>
    <row r="63" spans="1:15" s="97" customFormat="1" ht="17.45" hidden="1" customHeight="1" x14ac:dyDescent="0.25">
      <c r="A63" s="143" t="s">
        <v>217</v>
      </c>
      <c r="B63" s="221">
        <v>200</v>
      </c>
      <c r="C63" s="222" t="s">
        <v>218</v>
      </c>
      <c r="D63" s="223"/>
      <c r="E63" s="224">
        <f>E64</f>
        <v>0</v>
      </c>
      <c r="F63" s="225">
        <v>0</v>
      </c>
      <c r="G63" s="193">
        <f>E64-F64</f>
        <v>0</v>
      </c>
      <c r="H63" s="96"/>
    </row>
    <row r="64" spans="1:15" s="97" customFormat="1" ht="19.5" hidden="1" customHeight="1" x14ac:dyDescent="0.25">
      <c r="A64" s="226" t="s">
        <v>219</v>
      </c>
      <c r="B64" s="227">
        <v>200</v>
      </c>
      <c r="C64" s="222" t="s">
        <v>220</v>
      </c>
      <c r="D64" s="223"/>
      <c r="E64" s="224">
        <f>E65</f>
        <v>0</v>
      </c>
      <c r="F64" s="225">
        <f>F65</f>
        <v>0</v>
      </c>
      <c r="G64" s="193">
        <f>E64-F64</f>
        <v>0</v>
      </c>
      <c r="H64" s="96"/>
    </row>
    <row r="65" spans="1:10" s="97" customFormat="1" ht="42" hidden="1" customHeight="1" x14ac:dyDescent="0.25">
      <c r="A65" s="228" t="s">
        <v>221</v>
      </c>
      <c r="B65" s="229">
        <v>200</v>
      </c>
      <c r="C65" s="182" t="s">
        <v>222</v>
      </c>
      <c r="D65" s="182"/>
      <c r="E65" s="230">
        <v>0</v>
      </c>
      <c r="F65" s="189">
        <v>0</v>
      </c>
      <c r="G65" s="184">
        <f>E65-F65</f>
        <v>0</v>
      </c>
      <c r="H65" s="96"/>
    </row>
    <row r="66" spans="1:10" s="97" customFormat="1" ht="29.45" hidden="1" customHeight="1" x14ac:dyDescent="0.25">
      <c r="A66" s="154" t="s">
        <v>137</v>
      </c>
      <c r="B66" s="180">
        <v>200</v>
      </c>
      <c r="C66" s="181" t="s">
        <v>222</v>
      </c>
      <c r="D66" s="181" t="s">
        <v>229</v>
      </c>
      <c r="E66" s="188">
        <v>0</v>
      </c>
      <c r="F66" s="189">
        <v>0</v>
      </c>
      <c r="G66" s="184">
        <f>E66-F66</f>
        <v>0</v>
      </c>
      <c r="H66" s="96"/>
    </row>
    <row r="67" spans="1:10" s="97" customFormat="1" ht="15.6" customHeight="1" x14ac:dyDescent="0.25">
      <c r="A67" s="190" t="s">
        <v>260</v>
      </c>
      <c r="B67" s="180"/>
      <c r="C67" s="177" t="s">
        <v>220</v>
      </c>
      <c r="D67" s="181"/>
      <c r="E67" s="103"/>
      <c r="F67" s="192"/>
      <c r="G67" s="184"/>
      <c r="H67" s="96"/>
    </row>
    <row r="68" spans="1:10" s="97" customFormat="1" ht="29.25" customHeight="1" x14ac:dyDescent="0.25">
      <c r="A68" s="154" t="s">
        <v>137</v>
      </c>
      <c r="B68" s="180">
        <v>200</v>
      </c>
      <c r="C68" s="181" t="s">
        <v>222</v>
      </c>
      <c r="D68" s="181" t="s">
        <v>280</v>
      </c>
      <c r="E68" s="188"/>
      <c r="F68" s="189"/>
      <c r="G68" s="184"/>
      <c r="H68" s="96"/>
    </row>
    <row r="69" spans="1:10" s="97" customFormat="1" ht="24" customHeight="1" x14ac:dyDescent="0.25">
      <c r="A69" s="233" t="s">
        <v>237</v>
      </c>
      <c r="B69" s="231">
        <v>200</v>
      </c>
      <c r="C69" s="232" t="s">
        <v>274</v>
      </c>
      <c r="D69" s="204"/>
      <c r="E69" s="207">
        <f>E70</f>
        <v>474000</v>
      </c>
      <c r="F69" s="207">
        <f>F70</f>
        <v>15000</v>
      </c>
      <c r="G69" s="207">
        <f>E69-F69</f>
        <v>459000</v>
      </c>
      <c r="H69" s="96"/>
    </row>
    <row r="70" spans="1:10" ht="18.75" customHeight="1" x14ac:dyDescent="0.25">
      <c r="A70" s="190" t="s">
        <v>275</v>
      </c>
      <c r="B70" s="180">
        <v>200</v>
      </c>
      <c r="C70" s="191" t="s">
        <v>208</v>
      </c>
      <c r="D70" s="191"/>
      <c r="E70" s="103">
        <f>E71+E73</f>
        <v>474000</v>
      </c>
      <c r="F70" s="103">
        <f>F71+F73</f>
        <v>15000</v>
      </c>
      <c r="G70" s="103">
        <f>G71+G73</f>
        <v>459000</v>
      </c>
      <c r="H70" s="13"/>
    </row>
    <row r="71" spans="1:10" ht="17.45" customHeight="1" x14ac:dyDescent="0.25">
      <c r="A71" s="190" t="s">
        <v>122</v>
      </c>
      <c r="B71" s="175">
        <v>200</v>
      </c>
      <c r="C71" s="191" t="s">
        <v>257</v>
      </c>
      <c r="D71" s="191"/>
      <c r="E71" s="103">
        <f>E72</f>
        <v>315000</v>
      </c>
      <c r="F71" s="192">
        <v>0</v>
      </c>
      <c r="G71" s="193">
        <f>E71-F71</f>
        <v>315000</v>
      </c>
      <c r="H71" s="13"/>
    </row>
    <row r="72" spans="1:10" ht="14.45" customHeight="1" x14ac:dyDescent="0.25">
      <c r="A72" s="50" t="s">
        <v>269</v>
      </c>
      <c r="B72" s="180">
        <v>200</v>
      </c>
      <c r="C72" s="215" t="s">
        <v>257</v>
      </c>
      <c r="D72" s="215" t="s">
        <v>141</v>
      </c>
      <c r="E72" s="188">
        <v>315000</v>
      </c>
      <c r="F72" s="189">
        <v>0</v>
      </c>
      <c r="G72" s="184">
        <f>E72-F72</f>
        <v>315000</v>
      </c>
      <c r="H72" s="13"/>
    </row>
    <row r="73" spans="1:10" ht="30.6" customHeight="1" x14ac:dyDescent="0.25">
      <c r="A73" s="40" t="s">
        <v>187</v>
      </c>
      <c r="B73" s="175">
        <v>200</v>
      </c>
      <c r="C73" s="191" t="s">
        <v>149</v>
      </c>
      <c r="D73" s="191"/>
      <c r="E73" s="103">
        <f>E75+E76</f>
        <v>159000</v>
      </c>
      <c r="F73" s="103">
        <f>F75+F76</f>
        <v>15000</v>
      </c>
      <c r="G73" s="193">
        <f>E73-F73</f>
        <v>144000</v>
      </c>
      <c r="H73" s="13"/>
    </row>
    <row r="74" spans="1:10" ht="15" hidden="1" customHeight="1" x14ac:dyDescent="0.25">
      <c r="A74" s="190" t="s">
        <v>187</v>
      </c>
      <c r="B74" s="180">
        <v>200</v>
      </c>
      <c r="C74" s="215" t="s">
        <v>149</v>
      </c>
      <c r="D74" s="234" t="s">
        <v>135</v>
      </c>
      <c r="E74" s="220">
        <v>0</v>
      </c>
      <c r="F74" s="235"/>
      <c r="G74" s="184"/>
      <c r="H74" s="13"/>
    </row>
    <row r="75" spans="1:10" ht="27" customHeight="1" x14ac:dyDescent="0.25">
      <c r="A75" s="154" t="s">
        <v>137</v>
      </c>
      <c r="B75" s="180">
        <v>200</v>
      </c>
      <c r="C75" s="236" t="s">
        <v>149</v>
      </c>
      <c r="D75" s="237" t="s">
        <v>229</v>
      </c>
      <c r="E75" s="238">
        <v>80000</v>
      </c>
      <c r="F75" s="57">
        <v>15000</v>
      </c>
      <c r="G75" s="239">
        <f t="shared" ref="G75:G82" si="5">E75-F75</f>
        <v>65000</v>
      </c>
      <c r="H75" s="13"/>
    </row>
    <row r="76" spans="1:10" ht="29.45" customHeight="1" x14ac:dyDescent="0.25">
      <c r="A76" s="154" t="s">
        <v>271</v>
      </c>
      <c r="B76" s="180">
        <v>200</v>
      </c>
      <c r="C76" s="236" t="s">
        <v>149</v>
      </c>
      <c r="D76" s="240" t="s">
        <v>230</v>
      </c>
      <c r="E76" s="241">
        <v>79000</v>
      </c>
      <c r="F76" s="57">
        <v>0</v>
      </c>
      <c r="G76" s="239">
        <f t="shared" si="5"/>
        <v>79000</v>
      </c>
      <c r="H76" s="13"/>
    </row>
    <row r="77" spans="1:10" ht="16.149999999999999" customHeight="1" x14ac:dyDescent="0.25">
      <c r="A77" s="104" t="s">
        <v>69</v>
      </c>
      <c r="B77" s="185">
        <v>200</v>
      </c>
      <c r="C77" s="242" t="s">
        <v>148</v>
      </c>
      <c r="D77" s="243"/>
      <c r="E77" s="244">
        <f>E78</f>
        <v>30000</v>
      </c>
      <c r="F77" s="244">
        <f>F78</f>
        <v>0</v>
      </c>
      <c r="G77" s="193">
        <f t="shared" si="5"/>
        <v>30000</v>
      </c>
      <c r="H77" s="14" t="s">
        <v>216</v>
      </c>
    </row>
    <row r="78" spans="1:10" ht="17.45" customHeight="1" x14ac:dyDescent="0.25">
      <c r="A78" s="151" t="s">
        <v>41</v>
      </c>
      <c r="B78" s="180">
        <v>200</v>
      </c>
      <c r="C78" s="215" t="s">
        <v>200</v>
      </c>
      <c r="D78" s="215"/>
      <c r="E78" s="188">
        <f>E79</f>
        <v>30000</v>
      </c>
      <c r="F78" s="188">
        <f>F79</f>
        <v>0</v>
      </c>
      <c r="G78" s="184">
        <f t="shared" si="5"/>
        <v>30000</v>
      </c>
      <c r="H78" s="13"/>
      <c r="J78" s="135"/>
    </row>
    <row r="79" spans="1:10" ht="24.6" customHeight="1" x14ac:dyDescent="0.25">
      <c r="A79" s="154" t="s">
        <v>270</v>
      </c>
      <c r="B79" s="180">
        <v>200</v>
      </c>
      <c r="C79" s="215" t="s">
        <v>200</v>
      </c>
      <c r="D79" s="215" t="s">
        <v>230</v>
      </c>
      <c r="E79" s="188">
        <v>30000</v>
      </c>
      <c r="F79" s="189">
        <v>0</v>
      </c>
      <c r="G79" s="184">
        <f t="shared" si="5"/>
        <v>30000</v>
      </c>
      <c r="H79" s="13"/>
      <c r="J79" s="135"/>
    </row>
    <row r="80" spans="1:10" ht="16.149999999999999" customHeight="1" x14ac:dyDescent="0.25">
      <c r="A80" s="128" t="s">
        <v>123</v>
      </c>
      <c r="B80" s="175">
        <v>200</v>
      </c>
      <c r="C80" s="191" t="s">
        <v>147</v>
      </c>
      <c r="D80" s="191"/>
      <c r="E80" s="103">
        <f>E81</f>
        <v>137000</v>
      </c>
      <c r="F80" s="103">
        <f>F81</f>
        <v>11372</v>
      </c>
      <c r="G80" s="193">
        <f t="shared" si="5"/>
        <v>125628</v>
      </c>
      <c r="H80" s="13"/>
      <c r="I80" s="6" t="s">
        <v>272</v>
      </c>
    </row>
    <row r="81" spans="1:8" ht="18" customHeight="1" x14ac:dyDescent="0.25">
      <c r="A81" s="128" t="s">
        <v>273</v>
      </c>
      <c r="B81" s="180">
        <v>200</v>
      </c>
      <c r="C81" s="215" t="s">
        <v>198</v>
      </c>
      <c r="D81" s="215"/>
      <c r="E81" s="188">
        <v>137000</v>
      </c>
      <c r="F81" s="189">
        <f>F82</f>
        <v>11372</v>
      </c>
      <c r="G81" s="184">
        <f t="shared" si="5"/>
        <v>125628</v>
      </c>
      <c r="H81" s="13"/>
    </row>
    <row r="82" spans="1:8" s="37" customFormat="1" ht="21" customHeight="1" x14ac:dyDescent="0.25">
      <c r="A82" s="245" t="s">
        <v>124</v>
      </c>
      <c r="B82" s="218">
        <v>200</v>
      </c>
      <c r="C82" s="246" t="s">
        <v>198</v>
      </c>
      <c r="D82" s="246" t="s">
        <v>238</v>
      </c>
      <c r="E82" s="220">
        <v>137000</v>
      </c>
      <c r="F82" s="235">
        <v>11372</v>
      </c>
      <c r="G82" s="247">
        <f t="shared" si="5"/>
        <v>125628</v>
      </c>
      <c r="H82" s="38"/>
    </row>
    <row r="83" spans="1:8" ht="27.75" customHeight="1" x14ac:dyDescent="0.25">
      <c r="A83" s="248" t="s">
        <v>46</v>
      </c>
      <c r="B83" s="221">
        <v>450</v>
      </c>
      <c r="C83" s="249" t="s">
        <v>12</v>
      </c>
      <c r="D83" s="249"/>
      <c r="E83" s="59">
        <f>доходы!D15-расходы!E5</f>
        <v>0</v>
      </c>
      <c r="F83" s="59">
        <f>доходы!E15-расходы!F5</f>
        <v>102953.31</v>
      </c>
      <c r="G83" s="250"/>
    </row>
    <row r="84" spans="1:8" ht="15" x14ac:dyDescent="0.2">
      <c r="A84" s="251"/>
      <c r="B84" s="252"/>
      <c r="C84" s="252"/>
      <c r="D84" s="252"/>
      <c r="E84" s="252"/>
      <c r="F84" s="252"/>
      <c r="G84" s="252"/>
    </row>
    <row r="85" spans="1:8" ht="15" x14ac:dyDescent="0.2">
      <c r="A85" s="253"/>
      <c r="B85" s="153"/>
      <c r="C85" s="153"/>
      <c r="D85" s="153"/>
      <c r="E85" s="153"/>
      <c r="F85" s="153"/>
      <c r="G85" s="153"/>
    </row>
    <row r="86" spans="1:8" ht="15" x14ac:dyDescent="0.2">
      <c r="A86" s="253"/>
      <c r="B86" s="153"/>
      <c r="C86" s="153"/>
      <c r="D86" s="153"/>
      <c r="E86" s="153"/>
      <c r="F86" s="153"/>
      <c r="G86" s="153"/>
    </row>
    <row r="87" spans="1:8" ht="15" x14ac:dyDescent="0.2">
      <c r="A87" s="253" t="s">
        <v>212</v>
      </c>
      <c r="B87" s="153"/>
      <c r="C87" s="153"/>
      <c r="D87" s="153"/>
      <c r="E87" s="153"/>
      <c r="F87" s="153"/>
      <c r="G87" s="153"/>
    </row>
  </sheetData>
  <mergeCells count="2">
    <mergeCell ref="A2:G2"/>
    <mergeCell ref="F1:G1"/>
  </mergeCells>
  <phoneticPr fontId="13" type="noConversion"/>
  <pageMargins left="0.31" right="0.31496062992125984" top="0.24" bottom="0.22" header="0.19685039370078741" footer="0.19685039370078741"/>
  <pageSetup paperSize="9" scale="70" firstPageNumber="0" orientation="landscape" verticalDpi="300" r:id="rId1"/>
  <headerFooter alignWithMargins="0"/>
  <rowBreaks count="2" manualBreakCount="2">
    <brk id="26" max="6" man="1"/>
    <brk id="5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C1" zoomScale="150" zoomScaleNormal="150" zoomScaleSheetLayoutView="140" workbookViewId="0">
      <selection activeCell="C13" sqref="C13:F13"/>
    </sheetView>
  </sheetViews>
  <sheetFormatPr defaultRowHeight="12.75" x14ac:dyDescent="0.2"/>
  <cols>
    <col min="1" max="1" width="29" customWidth="1"/>
    <col min="2" max="2" width="12" customWidth="1"/>
    <col min="3" max="3" width="30.5703125" customWidth="1"/>
    <col min="4" max="4" width="18.42578125" customWidth="1"/>
    <col min="5" max="5" width="19.5703125" customWidth="1"/>
    <col min="6" max="6" width="21.85546875" customWidth="1"/>
  </cols>
  <sheetData>
    <row r="1" spans="1:6" ht="18.95" customHeight="1" x14ac:dyDescent="0.25">
      <c r="C1" s="84"/>
      <c r="D1" s="84"/>
      <c r="E1" s="265" t="s">
        <v>50</v>
      </c>
      <c r="F1" s="265"/>
    </row>
    <row r="2" spans="1:6" ht="23.1" customHeight="1" x14ac:dyDescent="0.25">
      <c r="A2" s="29" t="s">
        <v>66</v>
      </c>
      <c r="B2" s="29"/>
      <c r="C2" s="115"/>
      <c r="D2" s="105"/>
      <c r="E2" s="105"/>
      <c r="F2" s="84"/>
    </row>
    <row r="3" spans="1:6" ht="15" customHeight="1" x14ac:dyDescent="0.25">
      <c r="A3" s="7"/>
      <c r="C3" s="84"/>
      <c r="D3" s="84"/>
      <c r="E3" s="84"/>
      <c r="F3" s="84"/>
    </row>
    <row r="4" spans="1:6" x14ac:dyDescent="0.2">
      <c r="A4" s="283" t="s">
        <v>5</v>
      </c>
      <c r="B4" s="283" t="s">
        <v>6</v>
      </c>
      <c r="C4" s="284" t="s">
        <v>32</v>
      </c>
      <c r="D4" s="284" t="s">
        <v>29</v>
      </c>
      <c r="E4" s="280" t="s">
        <v>9</v>
      </c>
      <c r="F4" s="281" t="s">
        <v>37</v>
      </c>
    </row>
    <row r="5" spans="1:6" s="3" customFormat="1" ht="39" customHeight="1" x14ac:dyDescent="0.2">
      <c r="A5" s="283"/>
      <c r="B5" s="283"/>
      <c r="C5" s="284"/>
      <c r="D5" s="284"/>
      <c r="E5" s="280"/>
      <c r="F5" s="281"/>
    </row>
    <row r="6" spans="1:6" ht="12.95" customHeight="1" thickBot="1" x14ac:dyDescent="0.25">
      <c r="A6" s="8">
        <v>1</v>
      </c>
      <c r="B6" s="9">
        <v>2</v>
      </c>
      <c r="C6" s="106">
        <v>3</v>
      </c>
      <c r="D6" s="106" t="s">
        <v>10</v>
      </c>
      <c r="E6" s="106" t="s">
        <v>11</v>
      </c>
      <c r="F6" s="106" t="s">
        <v>31</v>
      </c>
    </row>
    <row r="7" spans="1:6" ht="26.25" x14ac:dyDescent="0.25">
      <c r="A7" s="30" t="s">
        <v>33</v>
      </c>
      <c r="B7" s="118">
        <v>500</v>
      </c>
      <c r="C7" s="119" t="s">
        <v>12</v>
      </c>
      <c r="D7" s="120" t="s">
        <v>47</v>
      </c>
      <c r="E7" s="121"/>
      <c r="F7" s="120" t="str">
        <f>D7</f>
        <v>-</v>
      </c>
    </row>
    <row r="8" spans="1:6" ht="36.75" customHeight="1" x14ac:dyDescent="0.25">
      <c r="A8" s="31" t="s">
        <v>89</v>
      </c>
      <c r="B8" s="22">
        <v>700</v>
      </c>
      <c r="C8" s="122" t="s">
        <v>196</v>
      </c>
      <c r="D8" s="123">
        <f>D9-D10</f>
        <v>0</v>
      </c>
      <c r="E8" s="121">
        <f>E9-E10</f>
        <v>102953.31</v>
      </c>
      <c r="F8" s="120" t="s">
        <v>47</v>
      </c>
    </row>
    <row r="9" spans="1:6" ht="26.25" x14ac:dyDescent="0.25">
      <c r="A9" s="32" t="s">
        <v>42</v>
      </c>
      <c r="B9" s="23">
        <v>710</v>
      </c>
      <c r="C9" s="107" t="s">
        <v>194</v>
      </c>
      <c r="D9" s="108">
        <f>доходы!D15</f>
        <v>2600000</v>
      </c>
      <c r="E9" s="109">
        <f>доходы!E15</f>
        <v>243588.31</v>
      </c>
      <c r="F9" s="110" t="s">
        <v>12</v>
      </c>
    </row>
    <row r="10" spans="1:6" ht="26.25" x14ac:dyDescent="0.25">
      <c r="A10" s="33" t="s">
        <v>43</v>
      </c>
      <c r="B10" s="24">
        <v>720</v>
      </c>
      <c r="C10" s="111" t="s">
        <v>195</v>
      </c>
      <c r="D10" s="112">
        <f>расходы!E5</f>
        <v>2600000</v>
      </c>
      <c r="E10" s="113">
        <f>расходы!F5</f>
        <v>140635</v>
      </c>
      <c r="F10" s="110" t="s">
        <v>12</v>
      </c>
    </row>
    <row r="11" spans="1:6" ht="15.75" hidden="1" x14ac:dyDescent="0.25">
      <c r="C11" s="84"/>
      <c r="D11" s="84"/>
      <c r="E11" s="84"/>
      <c r="F11" s="84"/>
    </row>
    <row r="12" spans="1:6" ht="15.75" x14ac:dyDescent="0.25">
      <c r="C12" s="84"/>
      <c r="D12" s="84"/>
      <c r="E12" s="84"/>
      <c r="F12" s="84"/>
    </row>
    <row r="13" spans="1:6" ht="15.75" x14ac:dyDescent="0.2">
      <c r="C13" s="282" t="s">
        <v>288</v>
      </c>
      <c r="D13" s="282"/>
      <c r="E13" s="282"/>
      <c r="F13" s="282"/>
    </row>
    <row r="14" spans="1:6" ht="15.75" x14ac:dyDescent="0.25">
      <c r="C14" s="84"/>
      <c r="D14" s="84"/>
      <c r="E14" s="84"/>
      <c r="F14" s="84"/>
    </row>
    <row r="15" spans="1:6" ht="18.75" customHeight="1" x14ac:dyDescent="0.25">
      <c r="A15" s="35" t="s">
        <v>192</v>
      </c>
      <c r="C15" s="116" t="s">
        <v>205</v>
      </c>
      <c r="D15" s="84"/>
      <c r="E15" s="84"/>
      <c r="F15" s="84"/>
    </row>
    <row r="16" spans="1:6" ht="12" customHeight="1" x14ac:dyDescent="0.25">
      <c r="A16" s="34"/>
      <c r="C16" s="114"/>
      <c r="D16" s="84"/>
      <c r="E16" s="84"/>
      <c r="F16" s="84"/>
    </row>
    <row r="17" spans="1:6" ht="0.75" hidden="1" customHeight="1" x14ac:dyDescent="0.25">
      <c r="A17" s="34"/>
      <c r="C17" s="84"/>
      <c r="D17" s="84"/>
      <c r="E17" s="84"/>
      <c r="F17" s="84"/>
    </row>
    <row r="18" spans="1:6" ht="14.25" hidden="1" customHeight="1" x14ac:dyDescent="0.25">
      <c r="A18" s="34"/>
      <c r="B18" s="2"/>
      <c r="C18" s="84"/>
      <c r="D18" s="84"/>
      <c r="E18" s="84"/>
      <c r="F18" s="84"/>
    </row>
    <row r="19" spans="1:6" s="2" customFormat="1" ht="12.75" hidden="1" customHeight="1" x14ac:dyDescent="0.25">
      <c r="A19" s="34"/>
      <c r="C19" s="84"/>
      <c r="D19" s="84"/>
      <c r="E19" s="84"/>
      <c r="F19" s="84"/>
    </row>
    <row r="20" spans="1:6" s="2" customFormat="1" ht="16.5" customHeight="1" x14ac:dyDescent="0.25">
      <c r="A20" s="34" t="s">
        <v>193</v>
      </c>
      <c r="C20" s="117" t="s">
        <v>204</v>
      </c>
      <c r="D20" s="84"/>
      <c r="E20" s="84" t="s">
        <v>287</v>
      </c>
      <c r="F20" s="84"/>
    </row>
    <row r="21" spans="1:6" s="2" customFormat="1" ht="18.600000000000001" customHeight="1" x14ac:dyDescent="0.25">
      <c r="A21" s="34"/>
      <c r="C21" s="114"/>
      <c r="D21" s="84"/>
      <c r="E21" s="138" t="s">
        <v>212</v>
      </c>
      <c r="F21" s="84"/>
    </row>
    <row r="22" spans="1:6" s="2" customFormat="1" ht="20.25" customHeight="1" x14ac:dyDescent="0.25">
      <c r="A22" s="36"/>
      <c r="C22" s="84"/>
      <c r="D22" s="84"/>
      <c r="E22" s="84"/>
      <c r="F22" s="84"/>
    </row>
  </sheetData>
  <mergeCells count="8">
    <mergeCell ref="E1:F1"/>
    <mergeCell ref="E4:E5"/>
    <mergeCell ref="F4:F5"/>
    <mergeCell ref="C13:F13"/>
    <mergeCell ref="A4:A5"/>
    <mergeCell ref="B4:B5"/>
    <mergeCell ref="C4:C5"/>
    <mergeCell ref="D4:D5"/>
  </mergeCells>
  <phoneticPr fontId="13" type="noConversion"/>
  <pageMargins left="0.51181102362204722" right="0.31496062992125984" top="0.27559055118110237" bottom="0.39370078740157483" header="0.19685039370078741" footer="0.19685039370078741"/>
  <pageSetup paperSize="9" firstPageNumber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доходы</vt:lpstr>
      <vt:lpstr>расходы</vt:lpstr>
      <vt:lpstr>исто</vt:lpstr>
      <vt:lpstr>Лист1</vt:lpstr>
      <vt:lpstr>Excel_BuiltIn_Print_Area_5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Люда</cp:lastModifiedBy>
  <cp:lastPrinted>2023-04-12T13:21:38Z</cp:lastPrinted>
  <dcterms:created xsi:type="dcterms:W3CDTF">2011-02-10T10:53:11Z</dcterms:created>
  <dcterms:modified xsi:type="dcterms:W3CDTF">2023-04-12T13:21:44Z</dcterms:modified>
</cp:coreProperties>
</file>