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расходы!$A$2:$G$84</definedName>
    <definedName name="_xlnm.Print_Area" localSheetId="1">расходы!$A$1:$G$86</definedName>
  </definedNames>
  <calcPr calcId="145621"/>
</workbook>
</file>

<file path=xl/calcChain.xml><?xml version="1.0" encoding="utf-8"?>
<calcChain xmlns="http://schemas.openxmlformats.org/spreadsheetml/2006/main">
  <c r="F69" i="5" l="1"/>
  <c r="E69" i="5" l="1"/>
  <c r="E14" i="5" l="1"/>
  <c r="D19" i="4" l="1"/>
  <c r="F73" i="5"/>
  <c r="E42" i="4"/>
  <c r="E41" i="4" s="1"/>
  <c r="E40" i="4" s="1"/>
  <c r="E39" i="4" s="1"/>
  <c r="F83" i="5" l="1"/>
  <c r="D53" i="4"/>
  <c r="D28" i="4"/>
  <c r="G64" i="5" l="1"/>
  <c r="F39" i="5"/>
  <c r="E39" i="5"/>
  <c r="E49" i="5"/>
  <c r="E35" i="4"/>
  <c r="E25" i="4"/>
  <c r="E73" i="5"/>
  <c r="E19" i="4"/>
  <c r="E18" i="4" s="1"/>
  <c r="F37" i="5"/>
  <c r="G74" i="5"/>
  <c r="G84" i="5"/>
  <c r="G78" i="5"/>
  <c r="F80" i="5"/>
  <c r="F79" i="5" s="1"/>
  <c r="E53" i="4"/>
  <c r="E52" i="4" s="1"/>
  <c r="F54" i="4"/>
  <c r="E50" i="4"/>
  <c r="E49" i="4" s="1"/>
  <c r="E79" i="5"/>
  <c r="E37" i="5"/>
  <c r="F38" i="4"/>
  <c r="D32" i="4"/>
  <c r="G62" i="5"/>
  <c r="G81" i="5"/>
  <c r="G68" i="5"/>
  <c r="E37" i="4"/>
  <c r="F56" i="4"/>
  <c r="E66" i="5"/>
  <c r="E65" i="5" s="1"/>
  <c r="F63" i="5"/>
  <c r="F61" i="5" s="1"/>
  <c r="E32" i="4"/>
  <c r="E44" i="4"/>
  <c r="F55" i="4"/>
  <c r="F75" i="5"/>
  <c r="E75" i="5"/>
  <c r="G77" i="5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51" i="4"/>
  <c r="F50" i="4" s="1"/>
  <c r="F82" i="5"/>
  <c r="D52" i="4"/>
  <c r="G67" i="5"/>
  <c r="F66" i="5"/>
  <c r="G44" i="5"/>
  <c r="G38" i="5"/>
  <c r="F45" i="5"/>
  <c r="F43" i="5"/>
  <c r="F25" i="5"/>
  <c r="F24" i="5" s="1"/>
  <c r="F21" i="5"/>
  <c r="F14" i="5"/>
  <c r="G83" i="5"/>
  <c r="G59" i="5"/>
  <c r="G58" i="5"/>
  <c r="G48" i="5"/>
  <c r="G47" i="5"/>
  <c r="G46" i="5"/>
  <c r="G41" i="5"/>
  <c r="G40" i="5"/>
  <c r="G35" i="5"/>
  <c r="G33" i="5"/>
  <c r="G30" i="5"/>
  <c r="G29" i="5"/>
  <c r="G23" i="5"/>
  <c r="G22" i="5"/>
  <c r="G16" i="5"/>
  <c r="G15" i="5"/>
  <c r="F10" i="5"/>
  <c r="F9" i="5" s="1"/>
  <c r="G12" i="5"/>
  <c r="G11" i="5"/>
  <c r="E21" i="5"/>
  <c r="E63" i="5"/>
  <c r="E61" i="5" s="1"/>
  <c r="E60" i="5" s="1"/>
  <c r="E25" i="5"/>
  <c r="E24" i="5" s="1"/>
  <c r="D50" i="4"/>
  <c r="D49" i="4" s="1"/>
  <c r="D37" i="4"/>
  <c r="D34" i="4" s="1"/>
  <c r="E82" i="5"/>
  <c r="E43" i="5"/>
  <c r="E10" i="5"/>
  <c r="E9" i="5" s="1"/>
  <c r="E45" i="5"/>
  <c r="G44" i="4"/>
  <c r="F7" i="6"/>
  <c r="F65" i="4"/>
  <c r="F66" i="4"/>
  <c r="F67" i="4"/>
  <c r="F63" i="4"/>
  <c r="F64" i="4"/>
  <c r="D24" i="4"/>
  <c r="G43" i="5" l="1"/>
  <c r="G21" i="5"/>
  <c r="F36" i="5"/>
  <c r="F20" i="5" s="1"/>
  <c r="F19" i="5" s="1"/>
  <c r="G75" i="5"/>
  <c r="E24" i="4"/>
  <c r="E34" i="4"/>
  <c r="E31" i="4" s="1"/>
  <c r="E48" i="4"/>
  <c r="E47" i="4" s="1"/>
  <c r="F37" i="4"/>
  <c r="F32" i="4"/>
  <c r="G63" i="5"/>
  <c r="F72" i="5"/>
  <c r="F71" i="5" s="1"/>
  <c r="G25" i="5"/>
  <c r="G24" i="5" s="1"/>
  <c r="G39" i="5"/>
  <c r="G28" i="5"/>
  <c r="G45" i="5"/>
  <c r="G65" i="5"/>
  <c r="G80" i="5"/>
  <c r="F60" i="5"/>
  <c r="F57" i="5" s="1"/>
  <c r="F55" i="5" s="1"/>
  <c r="F54" i="5" s="1"/>
  <c r="F53" i="5" s="1"/>
  <c r="G61" i="5"/>
  <c r="E36" i="5"/>
  <c r="E20" i="5" s="1"/>
  <c r="E19" i="5" s="1"/>
  <c r="E18" i="5" s="1"/>
  <c r="G82" i="5"/>
  <c r="G32" i="5"/>
  <c r="E57" i="5"/>
  <c r="E56" i="5" s="1"/>
  <c r="E55" i="5" s="1"/>
  <c r="G14" i="5"/>
  <c r="E72" i="5"/>
  <c r="E71" i="5" s="1"/>
  <c r="G37" i="5"/>
  <c r="G9" i="5"/>
  <c r="G10" i="5"/>
  <c r="F35" i="4"/>
  <c r="F34" i="4"/>
  <c r="F53" i="4"/>
  <c r="F19" i="4"/>
  <c r="F24" i="4"/>
  <c r="G79" i="5"/>
  <c r="D48" i="4"/>
  <c r="D47" i="4" s="1"/>
  <c r="F49" i="4"/>
  <c r="D31" i="4"/>
  <c r="F52" i="4"/>
  <c r="F48" i="4" s="1"/>
  <c r="E42" i="5"/>
  <c r="G42" i="5" s="1"/>
  <c r="D18" i="4"/>
  <c r="F18" i="4" s="1"/>
  <c r="G73" i="5"/>
  <c r="G66" i="5"/>
  <c r="G19" i="5" l="1"/>
  <c r="G72" i="5"/>
  <c r="G71" i="5"/>
  <c r="F56" i="5"/>
  <c r="G56" i="5" s="1"/>
  <c r="F31" i="4"/>
  <c r="F47" i="4"/>
  <c r="G57" i="5"/>
  <c r="G60" i="5"/>
  <c r="G36" i="5"/>
  <c r="F18" i="5"/>
  <c r="F17" i="5" s="1"/>
  <c r="D16" i="4"/>
  <c r="E16" i="4"/>
  <c r="E15" i="4" s="1"/>
  <c r="G55" i="5"/>
  <c r="E54" i="5"/>
  <c r="F13" i="5" l="1"/>
  <c r="F8" i="5" s="1"/>
  <c r="F7" i="5" s="1"/>
  <c r="F5" i="5" s="1"/>
  <c r="E53" i="5"/>
  <c r="G53" i="5" s="1"/>
  <c r="G54" i="5"/>
  <c r="D15" i="4"/>
  <c r="E9" i="6"/>
  <c r="E10" i="6" l="1"/>
  <c r="E8" i="6" s="1"/>
  <c r="F85" i="5"/>
  <c r="F15" i="4"/>
  <c r="D9" i="6"/>
  <c r="G20" i="5"/>
  <c r="G18" i="5"/>
  <c r="E17" i="5" l="1"/>
  <c r="E13" i="5" l="1"/>
  <c r="E8" i="5"/>
  <c r="E7" i="5" s="1"/>
  <c r="E5" i="5" s="1"/>
  <c r="G17" i="5"/>
  <c r="G13" i="5" l="1"/>
  <c r="G8" i="5" l="1"/>
  <c r="G7" i="5" l="1"/>
  <c r="G5" i="5" l="1"/>
  <c r="E85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<sst xmlns="http://schemas.openxmlformats.org/spreadsheetml/2006/main" count="425" uniqueCount="293">
  <si>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</si>
  <si>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</si>
  <si>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</si>
  <si>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</si>
  <si>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</si>
  <si>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</si>
  <si>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</si>
  <si>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</si>
  <si>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</si>
  <si>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</si>
  <si>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</si>
  <si>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</si>
  <si>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</si>
  <si>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</si>
  <si>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</si>
  <si>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</si>
  <si>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</si>
  <si>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</si>
  <si>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</si>
  <si>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</si>
  <si>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</si>
  <si>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</si>
  <si>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</si>
  <si>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</si>
  <si>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</si>
  <si>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</si>
  <si>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</si>
  <si>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</si>
  <si>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</si>
  <si>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</si>
  <si>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</si>
  <si>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</si>
  <si>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</si>
  <si>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</si>
  <si>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</si>
  <si>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</si>
  <si>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</si>
  <si>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</si>
  <si>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</si>
  <si>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</si>
  <si>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</si>
  <si>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</si>
  <si>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</si>
  <si>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</si>
  <si>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</si>
  <si>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</si>
  <si>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</si>
  <si>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</si>
  <si>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</si>
  <si>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</si>
  <si>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</si>
  <si>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</si>
  <si>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</si>
  <si>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</si>
  <si>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</si>
  <si>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</si>
  <si>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</si>
  <si>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</si>
  <si>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</si>
  <si>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</si>
  <si>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</si>
  <si>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</si>
  <si>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</si>
  <si>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</si>
  <si>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</si>
  <si>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</si>
  <si>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</si>
  <si>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</si>
  <si>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</si>
  <si>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</si>
  <si>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</si>
  <si>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</si>
  <si>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</si>
  <si>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</si>
  <si>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</si>
  <si>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</si>
  <si>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</si>
  <si>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</si>
  <si>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</si>
  <si>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</si>
  <si>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</si>
  <si>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</si>
  <si>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</si>
  <si>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</si>
  <si>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</si>
  <si>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</si>
  <si>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</si>
  <si>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</si>
  <si>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</si>
  <si>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</si>
  <si>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</si>
  <si>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</si>
  <si>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</si>
  <si>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</si>
  <si>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</si>
  <si>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</si>
  <si>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</si>
  <si>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</si>
  <si>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</si>
  <si>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</si>
  <si>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</si>
  <si>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</si>
  <si>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</si>
  <si>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</si>
  <si>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</si>
  <si>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</si>
  <si>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</si>
  <si>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</si>
  <si>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</si>
  <si>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</si>
  <si>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</si>
  <si>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</si>
  <si>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</si>
  <si>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</si>
  <si>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</si>
  <si>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</si>
  <si>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</si>
  <si>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</si>
  <si>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</si>
  <si>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</si>
  <si>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</si>
  <si>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</si>
  <si>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</si>
  <si>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</si>
  <si>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</si>
  <si>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</si>
  <si>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</si>
  <si>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</si>
  <si>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</si>
  <si>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</si>
  <si>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</si>
  <si>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</si>
  <si>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</si>
  <si>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</si>
  <si>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</si>
  <si>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</si>
  <si>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</si>
  <si>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</si>
  <si>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</si>
  <si>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</si>
  <si>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</si>
  <si>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</si>
  <si>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</si>
  <si>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</si>
  <si>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</si>
  <si>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</si>
  <si>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</si>
  <si>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</si>
  <si>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</si>
  <si>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</si>
  <si>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</si>
  <si>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</si>
  <si>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</si>
  <si>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</si>
  <si>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</si>
  <si>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</si>
  <si>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</si>
  <si>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</si>
  <si>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</si>
  <si>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</si>
  <si>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</si>
  <si>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</si>
  <si>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</si>
  <si>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</si>
  <si>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</si>
  <si>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</si>
  <si>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</si>
  <si>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</si>
  <si>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</si>
  <si>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</si>
  <si>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</si>
  <si>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</si>
  <si>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</si>
  <si>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</si>
  <si>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</si>
  <si>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</si>
  <si>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</si>
  <si>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</si>
  <si>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</si>
  <si>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</si>
  <si>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</si>
  <si>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</si>
  <si>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</si>
  <si>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</si>
  <si>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</si>
  <si>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</si>
  <si>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</si>
  <si>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</si>
  <si>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</si>
  <si>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</si>
  <si>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</si>
  <si>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</si>
  <si>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</si>
  <si>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</si>
  <si>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</si>
  <si>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</si>
  <si>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</si>
  <si>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</si>
  <si>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</si>
  <si>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</si>
  <si>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</si>
  <si>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</si>
  <si>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</si>
  <si>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</si>
  <si>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</si>
  <si>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</si>
  <si>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</si>
  <si>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</si>
  <si>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</si>
  <si>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</si>
  <si>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</si>
  <si>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</si>
  <si>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</si>
  <si>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</si>
  <si>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</si>
  <si>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</si>
  <si>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</si>
  <si>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</si>
  <si>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</si>
  <si>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</si>
  <si>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</si>
  <si>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</si>
  <si>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</si>
  <si>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</si>
  <si>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</si>
  <si>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</si>
  <si>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</si>
  <si>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</si>
  <si>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</si>
  <si>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</si>
  <si>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</si>
  <si>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</si>
  <si>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</si>
  <si>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</si>
  <si>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</si>
  <si>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</si>
  <si>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</si>
  <si>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</si>
  <si>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</si>
  <si>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</si>
  <si>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</si>
  <si>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</si>
  <si>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</si>
  <si>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</si>
  <si>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</si>
  <si>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</si>
  <si>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</si>
  <si>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</si>
  <si>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</si>
  <si>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</si>
  <si>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</si>
  <si>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</si>
  <si>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</si>
  <si>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</si>
  <si>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</si>
  <si>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</si>
  <si>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</si>
  <si>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</si>
  <si>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</si>
  <si>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</si>
  <si>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</si>
  <si>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</si>
  <si>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</si>
  <si>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</si>
  <si>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</si>
  <si>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</si>
  <si>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</si>
  <si>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</si>
  <si>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</si>
  <si>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</si>
  <si>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</si>
  <si>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</si>
  <si>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</si>
  <si>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</si>
  <si>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</si>
  <si>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</si>
  <si>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</si>
  <si>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</si>
  <si>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</si>
  <si>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</si>
  <si>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</si>
  <si>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000  1  01 02010  01  0000 110</t>
  </si>
  <si>
    <t>000  1  01  02020  01  0000  110</t>
  </si>
  <si>
    <t>3410104 7920000190 244</t>
  </si>
  <si>
    <t>31401139990044060241</t>
  </si>
  <si>
    <t>П226.06</t>
  </si>
  <si>
    <t>Другие  общегосударственные вопросы</t>
  </si>
  <si>
    <t>изготовление технических планов и кадастровых паспортов</t>
  </si>
  <si>
    <t>000 2 02 4 9999 10 0000 150</t>
  </si>
  <si>
    <t xml:space="preserve"> - </t>
  </si>
  <si>
    <t xml:space="preserve"> отчет на 01 августа 2023 года</t>
  </si>
  <si>
    <t xml:space="preserve">                                               остаток  на 01.08.2023года-473623,20</t>
  </si>
  <si>
    <t>03.08.2023г.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</si>
</sst>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0" fontId="35" fillId="0" borderId="14" xfId="0" applyNumberFormat="1" applyFont="1" applyFill="1" applyBorder="1" applyAlignment="1">
      <alignment horizontal="center" wrapText="1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zoomScale="80" zoomScaleNormal="80" zoomScaleSheetLayoutView="140" workbookViewId="0">
      <selection activeCell="O7" sqref="O7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66"/>
      <c r="D1" s="266"/>
      <c r="E1" s="266"/>
      <c r="F1" s="266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68" t="s">
        <v>212</v>
      </c>
      <c r="B3" s="268"/>
      <c r="C3" s="268"/>
      <c r="D3" s="268"/>
      <c r="E3" s="268"/>
      <c r="F3" s="86" t="s">
        <v>2</v>
      </c>
    </row>
    <row r="4" spans="1:6" ht="18.75" x14ac:dyDescent="0.3">
      <c r="A4" s="83"/>
      <c r="B4" s="269" t="s">
        <v>290</v>
      </c>
      <c r="C4" s="270"/>
      <c r="D4" s="274" t="s">
        <v>73</v>
      </c>
      <c r="E4" s="275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45139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71" t="s">
        <v>211</v>
      </c>
      <c r="B7" s="271"/>
      <c r="C7" s="271"/>
      <c r="D7" s="84"/>
      <c r="E7" s="84" t="s">
        <v>86</v>
      </c>
      <c r="F7" s="91">
        <v>341</v>
      </c>
    </row>
    <row r="8" spans="1:6" ht="1.5" hidden="1" customHeight="1" x14ac:dyDescent="0.25">
      <c r="A8" s="272" t="s">
        <v>92</v>
      </c>
      <c r="B8" s="273"/>
      <c r="C8" s="273"/>
      <c r="D8" s="273"/>
      <c r="E8" s="84"/>
      <c r="F8" s="277"/>
    </row>
    <row r="9" spans="1:6" ht="15" customHeight="1" x14ac:dyDescent="0.25">
      <c r="A9" s="83"/>
      <c r="B9" s="276"/>
      <c r="C9" s="276"/>
      <c r="D9" s="83"/>
      <c r="E9" s="84" t="s">
        <v>74</v>
      </c>
      <c r="F9" s="278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67" t="s">
        <v>280</v>
      </c>
      <c r="B12" s="267"/>
      <c r="C12" s="267"/>
      <c r="D12" s="267"/>
      <c r="E12" s="267"/>
      <c r="F12" s="267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2720000</v>
      </c>
      <c r="E15" s="43">
        <f>E16+E47</f>
        <v>1684679.6099999999</v>
      </c>
      <c r="F15" s="44">
        <f>D15-E15</f>
        <v>1035320.3900000001</v>
      </c>
    </row>
    <row r="16" spans="1:6" s="2" customFormat="1" ht="12.75" customHeight="1" x14ac:dyDescent="0.2">
      <c r="A16" s="257" t="s">
        <v>185</v>
      </c>
      <c r="B16" s="259" t="s">
        <v>1</v>
      </c>
      <c r="C16" s="261" t="s">
        <v>51</v>
      </c>
      <c r="D16" s="263">
        <f>D18+D25+D28+D31</f>
        <v>179500</v>
      </c>
      <c r="E16" s="263">
        <f>E18+E24+E31+E44</f>
        <v>218179.61</v>
      </c>
      <c r="F16" s="255" t="s">
        <v>289</v>
      </c>
    </row>
    <row r="17" spans="1:6" s="2" customFormat="1" ht="9.75" customHeight="1" x14ac:dyDescent="0.2">
      <c r="A17" s="258"/>
      <c r="B17" s="260"/>
      <c r="C17" s="262"/>
      <c r="D17" s="264"/>
      <c r="E17" s="265"/>
      <c r="F17" s="256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4504.3499999999995</v>
      </c>
      <c r="F18" s="49">
        <f>D18-E18</f>
        <v>35495.65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4504.3499999999995</v>
      </c>
      <c r="F19" s="55">
        <f>D19-E19</f>
        <v>35495.65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281</v>
      </c>
      <c r="D20" s="56">
        <v>40000</v>
      </c>
      <c r="E20" s="57">
        <v>4909.95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282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2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57268.710000000006</v>
      </c>
      <c r="F24" s="55">
        <f t="shared" si="0"/>
        <v>21731.289999999994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41132.19</v>
      </c>
      <c r="F25" s="55" t="s">
        <v>289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v>41132.19</v>
      </c>
      <c r="F26" s="55" t="s">
        <v>289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16136.52</v>
      </c>
      <c r="F28" s="55">
        <f t="shared" si="0"/>
        <v>53863.479999999996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16136.52</v>
      </c>
      <c r="F29" s="55">
        <f t="shared" si="0"/>
        <v>53863.479999999996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7606.5499999999993</v>
      </c>
      <c r="F31" s="49">
        <f t="shared" si="0"/>
        <v>52893.45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-66.09</v>
      </c>
      <c r="F32" s="49">
        <f t="shared" si="0"/>
        <v>10066.09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-66.09</v>
      </c>
      <c r="F33" s="55">
        <f t="shared" si="0"/>
        <v>10066.09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7672.6399999999994</v>
      </c>
      <c r="F34" s="49">
        <f t="shared" si="0"/>
        <v>42827.360000000001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486.32</v>
      </c>
      <c r="F35" s="49">
        <f t="shared" si="0"/>
        <v>29513.68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486.32</v>
      </c>
      <c r="F36" s="55">
        <f t="shared" si="0"/>
        <v>29513.68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7186.32</v>
      </c>
      <c r="F37" s="49">
        <f t="shared" si="0"/>
        <v>13313.68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7186.32</v>
      </c>
      <c r="F38" s="55">
        <f>D38-E38</f>
        <v>13313.68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0</v>
      </c>
      <c r="F39" s="55">
        <f t="shared" si="0"/>
        <v>0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0</v>
      </c>
      <c r="F40" s="55">
        <f t="shared" si="0"/>
        <v>0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0</v>
      </c>
      <c r="F41" s="55">
        <f t="shared" si="0"/>
        <v>0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0</v>
      </c>
      <c r="F42" s="55">
        <f t="shared" si="0"/>
        <v>0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148800</v>
      </c>
      <c r="F44" s="49" t="s">
        <v>289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148800</v>
      </c>
      <c r="F45" s="55" t="s">
        <v>289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2540500</v>
      </c>
      <c r="E47" s="59">
        <f>E48</f>
        <v>1466500</v>
      </c>
      <c r="F47" s="55">
        <f>D47-E47</f>
        <v>1074000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2540500</v>
      </c>
      <c r="E48" s="56">
        <f>E55+E52+E49</f>
        <v>1466500</v>
      </c>
      <c r="F48" s="56">
        <f>F50+F52</f>
        <v>984000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f>E50</f>
        <v>1351000</v>
      </c>
      <c r="F49" s="55">
        <f>D49-E49</f>
        <v>955500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1351000</v>
      </c>
      <c r="F50" s="55">
        <f>F51</f>
        <v>955500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1351000</v>
      </c>
      <c r="F51" s="55">
        <f t="shared" ref="F51:F56" si="1">D51-E51</f>
        <v>955500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85500</v>
      </c>
      <c r="F52" s="55">
        <f t="shared" si="1"/>
        <v>28500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85500</v>
      </c>
      <c r="F53" s="55">
        <f t="shared" si="1"/>
        <v>28500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85500</v>
      </c>
      <c r="F54" s="55">
        <f t="shared" si="1"/>
        <v>28500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288</v>
      </c>
      <c r="D55" s="149">
        <v>120000</v>
      </c>
      <c r="E55" s="126">
        <v>30000</v>
      </c>
      <c r="F55" s="127">
        <f t="shared" si="1"/>
        <v>90000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view="pageBreakPreview" zoomScaleSheetLayoutView="100" workbookViewId="0">
      <selection activeCell="K5" sqref="K5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80" t="s">
        <v>49</v>
      </c>
      <c r="G1" s="280"/>
    </row>
    <row r="2" spans="1:9" ht="18" customHeight="1" x14ac:dyDescent="0.2">
      <c r="A2" s="279" t="s">
        <v>27</v>
      </c>
      <c r="B2" s="279"/>
      <c r="C2" s="279"/>
      <c r="D2" s="279"/>
      <c r="E2" s="279"/>
      <c r="F2" s="279"/>
      <c r="G2" s="279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E7+E53+E69+E71+E79+E82</f>
        <v>2830000</v>
      </c>
      <c r="F5" s="160">
        <f>F7+F53+F69+F71+F79+F82</f>
        <v>1597340.3800000001</v>
      </c>
      <c r="G5" s="44">
        <f>E5-F5</f>
        <v>1232659.6199999999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272</v>
      </c>
      <c r="D7" s="168"/>
      <c r="E7" s="169">
        <f>E8+E49+E51</f>
        <v>1965000</v>
      </c>
      <c r="F7" s="169">
        <f>F8</f>
        <v>1055836.06</v>
      </c>
      <c r="G7" s="170">
        <f>E7-F7</f>
        <v>909163.94</v>
      </c>
      <c r="H7" s="13"/>
    </row>
    <row r="8" spans="1:9" s="37" customFormat="1" ht="60" customHeight="1" x14ac:dyDescent="0.25">
      <c r="A8" s="152" t="s">
        <v>273</v>
      </c>
      <c r="B8" s="171">
        <v>200</v>
      </c>
      <c r="C8" s="172" t="s">
        <v>208</v>
      </c>
      <c r="D8" s="172"/>
      <c r="E8" s="173">
        <f>E14+E17+E9</f>
        <v>1845000</v>
      </c>
      <c r="F8" s="173">
        <f>F9+F13</f>
        <v>1055836.06</v>
      </c>
      <c r="G8" s="170">
        <f>E8-F8</f>
        <v>789163.94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356573.15</v>
      </c>
      <c r="G9" s="179">
        <f>E9-F9</f>
        <v>163426.84999999998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356573.15</v>
      </c>
      <c r="G10" s="184">
        <f>G12+G11</f>
        <v>163426.84999999998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291788.15000000002</v>
      </c>
      <c r="G11" s="184">
        <f>E11-F11</f>
        <v>108211.84999999998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64785</v>
      </c>
      <c r="G12" s="184">
        <f>E12-F12</f>
        <v>55215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1325000</v>
      </c>
      <c r="F13" s="103">
        <f>F14+F17</f>
        <v>699262.90999999992</v>
      </c>
      <c r="G13" s="184">
        <f>E13-F13</f>
        <v>625737.09000000008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495297.29</v>
      </c>
      <c r="G14" s="184">
        <f>E14-F14</f>
        <v>401702.71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395542.29</v>
      </c>
      <c r="G15" s="184">
        <f t="shared" ref="G15:G25" si="0">E15-F15</f>
        <v>293457.71000000002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99755</v>
      </c>
      <c r="G16" s="184">
        <f t="shared" si="0"/>
        <v>108245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428000</v>
      </c>
      <c r="F17" s="192">
        <f>F18+F43+F45</f>
        <v>203965.62</v>
      </c>
      <c r="G17" s="193">
        <f t="shared" si="0"/>
        <v>224034.38</v>
      </c>
      <c r="H17" s="16"/>
    </row>
    <row r="18" spans="1:8" s="15" customFormat="1" ht="28.5" customHeight="1" x14ac:dyDescent="0.25">
      <c r="A18" s="194" t="s">
        <v>263</v>
      </c>
      <c r="B18" s="180">
        <v>200</v>
      </c>
      <c r="C18" s="181" t="s">
        <v>157</v>
      </c>
      <c r="D18" s="181"/>
      <c r="E18" s="103">
        <f>E19</f>
        <v>422000</v>
      </c>
      <c r="F18" s="103">
        <f>F19</f>
        <v>203965.62</v>
      </c>
      <c r="G18" s="193">
        <f t="shared" si="0"/>
        <v>218034.38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f>E20+E25</f>
        <v>422000</v>
      </c>
      <c r="F19" s="103">
        <f>F20+F25</f>
        <v>203965.62</v>
      </c>
      <c r="G19" s="103">
        <f>E19-F19</f>
        <v>218034.38</v>
      </c>
      <c r="H19" s="16"/>
    </row>
    <row r="20" spans="1:8" s="15" customFormat="1" ht="29.25" customHeight="1" x14ac:dyDescent="0.25">
      <c r="A20" s="195" t="s">
        <v>262</v>
      </c>
      <c r="B20" s="175">
        <v>200</v>
      </c>
      <c r="C20" s="176" t="s">
        <v>159</v>
      </c>
      <c r="D20" s="176" t="s">
        <v>200</v>
      </c>
      <c r="E20" s="103">
        <f>E21+E28+E32+E36</f>
        <v>332000</v>
      </c>
      <c r="F20" s="103">
        <f>F21+F28+F32+F36</f>
        <v>165392.84</v>
      </c>
      <c r="G20" s="193">
        <f t="shared" si="0"/>
        <v>166607.16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26877.839999999997</v>
      </c>
      <c r="G21" s="193">
        <f t="shared" si="0"/>
        <v>33122.160000000003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3798.42</v>
      </c>
      <c r="G22" s="184">
        <f t="shared" si="0"/>
        <v>8201.58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283</v>
      </c>
      <c r="D23" s="181" t="s">
        <v>130</v>
      </c>
      <c r="E23" s="188">
        <v>48000</v>
      </c>
      <c r="F23" s="189">
        <v>23079.42</v>
      </c>
      <c r="G23" s="184">
        <f t="shared" si="0"/>
        <v>24920.58</v>
      </c>
      <c r="H23" s="16"/>
    </row>
    <row r="24" spans="1:8" s="15" customFormat="1" ht="15.75" x14ac:dyDescent="0.25">
      <c r="A24" s="198" t="s">
        <v>264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38572.78</v>
      </c>
      <c r="G24" s="103">
        <f>G25</f>
        <v>51427.22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38572.78</v>
      </c>
      <c r="G25" s="193">
        <f t="shared" si="0"/>
        <v>51427.22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38572.78</v>
      </c>
      <c r="G27" s="184"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2000</v>
      </c>
      <c r="G28" s="193">
        <f t="shared" ref="G28:G38" si="1">E28-F28</f>
        <v>8000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2000</v>
      </c>
      <c r="G29" s="184">
        <f t="shared" si="1"/>
        <v>3000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274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235000</v>
      </c>
      <c r="F36" s="103">
        <f>F37+F39</f>
        <v>129615</v>
      </c>
      <c r="G36" s="193">
        <f t="shared" si="1"/>
        <v>105385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185000</v>
      </c>
      <c r="F39" s="103">
        <f>F40+F41</f>
        <v>129615</v>
      </c>
      <c r="G39" s="193">
        <f t="shared" ref="G39:G48" si="2">E39-F39</f>
        <v>55385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46000</v>
      </c>
      <c r="G40" s="184">
        <f t="shared" si="2"/>
        <v>31000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108000</v>
      </c>
      <c r="F41" s="189">
        <v>83615</v>
      </c>
      <c r="G41" s="184">
        <f t="shared" si="2"/>
        <v>24385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276</v>
      </c>
      <c r="B49" s="201">
        <v>200</v>
      </c>
      <c r="C49" s="176" t="s">
        <v>278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277</v>
      </c>
      <c r="B50" s="203">
        <v>200</v>
      </c>
      <c r="C50" s="181" t="s">
        <v>279</v>
      </c>
      <c r="D50" s="181" t="s">
        <v>261</v>
      </c>
      <c r="E50" s="188">
        <v>30000</v>
      </c>
      <c r="F50" s="189"/>
      <c r="G50" s="184"/>
      <c r="H50" s="13"/>
      <c r="I50" s="6" t="s">
        <v>275</v>
      </c>
    </row>
    <row r="51" spans="1:15" ht="30.75" customHeight="1" x14ac:dyDescent="0.3">
      <c r="A51" s="254" t="s">
        <v>286</v>
      </c>
      <c r="B51" s="203"/>
      <c r="C51" s="176" t="s">
        <v>284</v>
      </c>
      <c r="D51" s="181"/>
      <c r="E51" s="103">
        <v>90000</v>
      </c>
      <c r="F51" s="189"/>
      <c r="G51" s="184"/>
      <c r="H51" s="13"/>
    </row>
    <row r="52" spans="1:15" ht="30.75" customHeight="1" x14ac:dyDescent="0.25">
      <c r="A52" s="154" t="s">
        <v>287</v>
      </c>
      <c r="B52" s="203"/>
      <c r="C52" s="181" t="s">
        <v>284</v>
      </c>
      <c r="D52" s="181" t="s">
        <v>285</v>
      </c>
      <c r="E52" s="188">
        <v>90000</v>
      </c>
      <c r="F52" s="189"/>
      <c r="G52" s="184"/>
      <c r="H52" s="13"/>
    </row>
    <row r="53" spans="1:15" s="99" customFormat="1" ht="31.5" customHeight="1" x14ac:dyDescent="0.2">
      <c r="A53" s="104" t="s">
        <v>39</v>
      </c>
      <c r="B53" s="212">
        <v>200</v>
      </c>
      <c r="C53" s="213" t="s">
        <v>165</v>
      </c>
      <c r="D53" s="213"/>
      <c r="E53" s="207">
        <f t="shared" ref="E53:F56" si="3">E54</f>
        <v>114000</v>
      </c>
      <c r="F53" s="207">
        <f t="shared" si="3"/>
        <v>53730</v>
      </c>
      <c r="G53" s="214">
        <f t="shared" ref="G53:G63" si="4">E53-F53</f>
        <v>60270</v>
      </c>
      <c r="H53" s="98"/>
    </row>
    <row r="54" spans="1:15" ht="43.5" customHeight="1" x14ac:dyDescent="0.25">
      <c r="A54" s="154" t="s">
        <v>40</v>
      </c>
      <c r="B54" s="180">
        <v>200</v>
      </c>
      <c r="C54" s="215" t="s">
        <v>163</v>
      </c>
      <c r="D54" s="215"/>
      <c r="E54" s="188">
        <f t="shared" si="3"/>
        <v>114000</v>
      </c>
      <c r="F54" s="189">
        <f>F55</f>
        <v>53730</v>
      </c>
      <c r="G54" s="184">
        <f t="shared" si="4"/>
        <v>60270</v>
      </c>
      <c r="H54" s="13"/>
    </row>
    <row r="55" spans="1:15" ht="31.5" customHeight="1" x14ac:dyDescent="0.25">
      <c r="A55" s="197" t="s">
        <v>203</v>
      </c>
      <c r="B55" s="180">
        <v>200</v>
      </c>
      <c r="C55" s="181" t="s">
        <v>162</v>
      </c>
      <c r="D55" s="181"/>
      <c r="E55" s="188">
        <f t="shared" si="3"/>
        <v>114000</v>
      </c>
      <c r="F55" s="189">
        <f>F57</f>
        <v>53730</v>
      </c>
      <c r="G55" s="184">
        <f t="shared" si="4"/>
        <v>60270</v>
      </c>
      <c r="H55" s="13"/>
    </row>
    <row r="56" spans="1:15" ht="14.25" customHeight="1" x14ac:dyDescent="0.25">
      <c r="A56" s="216" t="s">
        <v>119</v>
      </c>
      <c r="B56" s="180">
        <v>200</v>
      </c>
      <c r="C56" s="181" t="s">
        <v>161</v>
      </c>
      <c r="D56" s="181"/>
      <c r="E56" s="189">
        <f t="shared" si="3"/>
        <v>114000</v>
      </c>
      <c r="F56" s="189">
        <f>F57</f>
        <v>53730</v>
      </c>
      <c r="G56" s="184">
        <f t="shared" si="4"/>
        <v>60270</v>
      </c>
      <c r="H56" s="13"/>
    </row>
    <row r="57" spans="1:15" ht="65.25" customHeight="1" x14ac:dyDescent="0.25">
      <c r="A57" s="217" t="s">
        <v>199</v>
      </c>
      <c r="B57" s="180">
        <v>200</v>
      </c>
      <c r="C57" s="181" t="s">
        <v>166</v>
      </c>
      <c r="D57" s="181"/>
      <c r="E57" s="189">
        <f>E58+E60+E59</f>
        <v>114000</v>
      </c>
      <c r="F57" s="189">
        <f>F58+F59+F60</f>
        <v>53730</v>
      </c>
      <c r="G57" s="184">
        <f t="shared" si="4"/>
        <v>60270</v>
      </c>
      <c r="H57" s="13"/>
    </row>
    <row r="58" spans="1:15" ht="33" customHeight="1" x14ac:dyDescent="0.25">
      <c r="A58" s="154" t="s">
        <v>89</v>
      </c>
      <c r="B58" s="180">
        <v>200</v>
      </c>
      <c r="C58" s="181" t="s">
        <v>167</v>
      </c>
      <c r="D58" s="181" t="s">
        <v>126</v>
      </c>
      <c r="E58" s="189">
        <v>78000</v>
      </c>
      <c r="F58" s="189">
        <v>38981</v>
      </c>
      <c r="G58" s="184">
        <f t="shared" si="4"/>
        <v>39019</v>
      </c>
      <c r="H58" s="13"/>
    </row>
    <row r="59" spans="1:15" ht="67.5" customHeight="1" x14ac:dyDescent="0.25">
      <c r="A59" s="187" t="s">
        <v>90</v>
      </c>
      <c r="B59" s="185">
        <v>200</v>
      </c>
      <c r="C59" s="181" t="s">
        <v>160</v>
      </c>
      <c r="D59" s="181" t="s">
        <v>127</v>
      </c>
      <c r="E59" s="189">
        <v>24000</v>
      </c>
      <c r="F59" s="189">
        <v>11749</v>
      </c>
      <c r="G59" s="184">
        <f t="shared" si="4"/>
        <v>12251</v>
      </c>
      <c r="H59" s="13"/>
    </row>
    <row r="60" spans="1:15" ht="33.75" customHeight="1" x14ac:dyDescent="0.25">
      <c r="A60" s="40" t="s">
        <v>120</v>
      </c>
      <c r="B60" s="175">
        <v>200</v>
      </c>
      <c r="C60" s="176" t="s">
        <v>184</v>
      </c>
      <c r="D60" s="176"/>
      <c r="E60" s="103">
        <f>E61</f>
        <v>12000</v>
      </c>
      <c r="F60" s="103">
        <f>F61</f>
        <v>3000</v>
      </c>
      <c r="G60" s="193">
        <f t="shared" si="4"/>
        <v>9000</v>
      </c>
      <c r="H60" s="13"/>
    </row>
    <row r="61" spans="1:15" s="97" customFormat="1" ht="31.5" customHeight="1" x14ac:dyDescent="0.25">
      <c r="A61" s="40" t="s">
        <v>231</v>
      </c>
      <c r="B61" s="175">
        <v>200</v>
      </c>
      <c r="C61" s="181" t="s">
        <v>232</v>
      </c>
      <c r="D61" s="181"/>
      <c r="E61" s="103">
        <f>E62+E63</f>
        <v>12000</v>
      </c>
      <c r="F61" s="192">
        <f>F62+F63</f>
        <v>3000</v>
      </c>
      <c r="G61" s="193">
        <f t="shared" si="4"/>
        <v>9000</v>
      </c>
      <c r="H61" s="96"/>
    </row>
    <row r="62" spans="1:15" s="97" customFormat="1" ht="18" customHeight="1" x14ac:dyDescent="0.25">
      <c r="A62" s="154" t="s">
        <v>233</v>
      </c>
      <c r="B62" s="175"/>
      <c r="C62" s="181" t="s">
        <v>168</v>
      </c>
      <c r="D62" s="181" t="s">
        <v>139</v>
      </c>
      <c r="E62" s="188">
        <v>6000</v>
      </c>
      <c r="F62" s="189">
        <v>1000</v>
      </c>
      <c r="G62" s="184">
        <f t="shared" si="4"/>
        <v>5000</v>
      </c>
      <c r="H62" s="96"/>
    </row>
    <row r="63" spans="1:15" ht="15.75" customHeight="1" x14ac:dyDescent="0.25">
      <c r="A63" s="190" t="s">
        <v>115</v>
      </c>
      <c r="B63" s="175">
        <v>200</v>
      </c>
      <c r="C63" s="181" t="s">
        <v>149</v>
      </c>
      <c r="D63" s="181"/>
      <c r="E63" s="103">
        <f>E64</f>
        <v>6000</v>
      </c>
      <c r="F63" s="103">
        <f>F64</f>
        <v>2000</v>
      </c>
      <c r="G63" s="193">
        <f t="shared" si="4"/>
        <v>4000</v>
      </c>
      <c r="H63" s="13"/>
    </row>
    <row r="64" spans="1:15" ht="32.25" customHeight="1" x14ac:dyDescent="0.25">
      <c r="A64" s="154" t="s">
        <v>250</v>
      </c>
      <c r="B64" s="218">
        <v>200</v>
      </c>
      <c r="C64" s="219" t="s">
        <v>149</v>
      </c>
      <c r="D64" s="219" t="s">
        <v>227</v>
      </c>
      <c r="E64" s="220">
        <v>6000</v>
      </c>
      <c r="F64" s="189">
        <v>2000</v>
      </c>
      <c r="G64" s="184">
        <f>E64-F64</f>
        <v>4000</v>
      </c>
      <c r="H64" s="13"/>
    </row>
    <row r="65" spans="1:10" s="97" customFormat="1" ht="17.45" hidden="1" customHeight="1" x14ac:dyDescent="0.25">
      <c r="A65" s="143" t="s">
        <v>214</v>
      </c>
      <c r="B65" s="221">
        <v>200</v>
      </c>
      <c r="C65" s="222" t="s">
        <v>215</v>
      </c>
      <c r="D65" s="223"/>
      <c r="E65" s="224">
        <f>E66</f>
        <v>0</v>
      </c>
      <c r="F65" s="225">
        <v>0</v>
      </c>
      <c r="G65" s="193">
        <f>E66-F66</f>
        <v>0</v>
      </c>
      <c r="H65" s="96"/>
    </row>
    <row r="66" spans="1:10" s="97" customFormat="1" ht="19.5" hidden="1" customHeight="1" x14ac:dyDescent="0.25">
      <c r="A66" s="226" t="s">
        <v>216</v>
      </c>
      <c r="B66" s="227">
        <v>200</v>
      </c>
      <c r="C66" s="222" t="s">
        <v>217</v>
      </c>
      <c r="D66" s="223"/>
      <c r="E66" s="224">
        <f>E67</f>
        <v>0</v>
      </c>
      <c r="F66" s="225">
        <f>F67</f>
        <v>0</v>
      </c>
      <c r="G66" s="193">
        <f>E66-F66</f>
        <v>0</v>
      </c>
      <c r="H66" s="96"/>
    </row>
    <row r="67" spans="1:10" s="97" customFormat="1" ht="42" hidden="1" customHeight="1" x14ac:dyDescent="0.25">
      <c r="A67" s="228" t="s">
        <v>218</v>
      </c>
      <c r="B67" s="229">
        <v>200</v>
      </c>
      <c r="C67" s="182" t="s">
        <v>219</v>
      </c>
      <c r="D67" s="182"/>
      <c r="E67" s="230">
        <v>0</v>
      </c>
      <c r="F67" s="189">
        <v>0</v>
      </c>
      <c r="G67" s="184">
        <f>E67-F67</f>
        <v>0</v>
      </c>
      <c r="H67" s="96"/>
    </row>
    <row r="68" spans="1:10" s="97" customFormat="1" ht="29.45" hidden="1" customHeight="1" x14ac:dyDescent="0.25">
      <c r="A68" s="154" t="s">
        <v>136</v>
      </c>
      <c r="B68" s="180">
        <v>200</v>
      </c>
      <c r="C68" s="181" t="s">
        <v>219</v>
      </c>
      <c r="D68" s="181" t="s">
        <v>226</v>
      </c>
      <c r="E68" s="188">
        <v>0</v>
      </c>
      <c r="F68" s="189">
        <v>0</v>
      </c>
      <c r="G68" s="184">
        <f>E68-F68</f>
        <v>0</v>
      </c>
      <c r="H68" s="96"/>
    </row>
    <row r="69" spans="1:10" s="97" customFormat="1" ht="15.6" customHeight="1" x14ac:dyDescent="0.25">
      <c r="A69" s="190" t="s">
        <v>257</v>
      </c>
      <c r="B69" s="180"/>
      <c r="C69" s="177" t="s">
        <v>217</v>
      </c>
      <c r="D69" s="181"/>
      <c r="E69" s="103">
        <f>E70</f>
        <v>30000</v>
      </c>
      <c r="F69" s="103">
        <f>F70</f>
        <v>30000</v>
      </c>
      <c r="G69" s="184"/>
      <c r="H69" s="96"/>
    </row>
    <row r="70" spans="1:10" s="97" customFormat="1" ht="29.25" customHeight="1" x14ac:dyDescent="0.25">
      <c r="A70" s="154" t="s">
        <v>136</v>
      </c>
      <c r="B70" s="180">
        <v>200</v>
      </c>
      <c r="C70" s="181" t="s">
        <v>219</v>
      </c>
      <c r="D70" s="181" t="s">
        <v>226</v>
      </c>
      <c r="E70" s="188">
        <v>30000</v>
      </c>
      <c r="F70" s="188">
        <v>30000</v>
      </c>
      <c r="G70" s="184"/>
      <c r="H70" s="96"/>
    </row>
    <row r="71" spans="1:10" s="97" customFormat="1" ht="24" customHeight="1" x14ac:dyDescent="0.25">
      <c r="A71" s="233" t="s">
        <v>234</v>
      </c>
      <c r="B71" s="231">
        <v>200</v>
      </c>
      <c r="C71" s="232" t="s">
        <v>270</v>
      </c>
      <c r="D71" s="204"/>
      <c r="E71" s="207">
        <f>E72</f>
        <v>524000</v>
      </c>
      <c r="F71" s="207">
        <f>F72</f>
        <v>318170.32</v>
      </c>
      <c r="G71" s="207">
        <f>E71-F71</f>
        <v>205829.68</v>
      </c>
      <c r="H71" s="96"/>
    </row>
    <row r="72" spans="1:10" ht="18.75" customHeight="1" x14ac:dyDescent="0.25">
      <c r="A72" s="190" t="s">
        <v>271</v>
      </c>
      <c r="B72" s="180">
        <v>200</v>
      </c>
      <c r="C72" s="191" t="s">
        <v>205</v>
      </c>
      <c r="D72" s="191"/>
      <c r="E72" s="103">
        <f>E73+E75</f>
        <v>524000</v>
      </c>
      <c r="F72" s="103">
        <f>F73+F75</f>
        <v>318170.32</v>
      </c>
      <c r="G72" s="103">
        <f>G73+G75</f>
        <v>205829.68</v>
      </c>
      <c r="H72" s="13"/>
    </row>
    <row r="73" spans="1:10" ht="17.45" customHeight="1" x14ac:dyDescent="0.25">
      <c r="A73" s="190" t="s">
        <v>121</v>
      </c>
      <c r="B73" s="175">
        <v>200</v>
      </c>
      <c r="C73" s="191" t="s">
        <v>254</v>
      </c>
      <c r="D73" s="191"/>
      <c r="E73" s="103">
        <f>E74</f>
        <v>315000</v>
      </c>
      <c r="F73" s="192">
        <f>F74</f>
        <v>142170.32</v>
      </c>
      <c r="G73" s="193">
        <f>E73-F73</f>
        <v>172829.68</v>
      </c>
      <c r="H73" s="13"/>
    </row>
    <row r="74" spans="1:10" ht="14.45" customHeight="1" x14ac:dyDescent="0.25">
      <c r="A74" s="50" t="s">
        <v>265</v>
      </c>
      <c r="B74" s="180">
        <v>200</v>
      </c>
      <c r="C74" s="215" t="s">
        <v>254</v>
      </c>
      <c r="D74" s="215" t="s">
        <v>140</v>
      </c>
      <c r="E74" s="188">
        <v>315000</v>
      </c>
      <c r="F74" s="189">
        <v>142170.32</v>
      </c>
      <c r="G74" s="184">
        <f>E74-F74</f>
        <v>172829.68</v>
      </c>
      <c r="H74" s="13"/>
    </row>
    <row r="75" spans="1:10" ht="30.6" customHeight="1" x14ac:dyDescent="0.25">
      <c r="A75" s="40" t="s">
        <v>186</v>
      </c>
      <c r="B75" s="175">
        <v>200</v>
      </c>
      <c r="C75" s="191" t="s">
        <v>148</v>
      </c>
      <c r="D75" s="191"/>
      <c r="E75" s="103">
        <f>E77+E78</f>
        <v>209000</v>
      </c>
      <c r="F75" s="103">
        <f>F77+F78</f>
        <v>176000</v>
      </c>
      <c r="G75" s="193">
        <f>E75-F75</f>
        <v>33000</v>
      </c>
      <c r="H75" s="13"/>
    </row>
    <row r="76" spans="1:10" ht="15" hidden="1" customHeight="1" x14ac:dyDescent="0.25">
      <c r="A76" s="190" t="s">
        <v>186</v>
      </c>
      <c r="B76" s="180">
        <v>200</v>
      </c>
      <c r="C76" s="215" t="s">
        <v>148</v>
      </c>
      <c r="D76" s="234" t="s">
        <v>134</v>
      </c>
      <c r="E76" s="220">
        <v>0</v>
      </c>
      <c r="F76" s="235"/>
      <c r="G76" s="184"/>
      <c r="H76" s="13"/>
    </row>
    <row r="77" spans="1:10" ht="27" customHeight="1" x14ac:dyDescent="0.25">
      <c r="A77" s="154" t="s">
        <v>136</v>
      </c>
      <c r="B77" s="180">
        <v>200</v>
      </c>
      <c r="C77" s="236" t="s">
        <v>148</v>
      </c>
      <c r="D77" s="237" t="s">
        <v>226</v>
      </c>
      <c r="E77" s="238">
        <v>80000</v>
      </c>
      <c r="F77" s="57">
        <v>55000</v>
      </c>
      <c r="G77" s="239">
        <f t="shared" ref="G77:G84" si="5">E77-F77</f>
        <v>25000</v>
      </c>
      <c r="H77" s="13"/>
    </row>
    <row r="78" spans="1:10" ht="29.45" customHeight="1" x14ac:dyDescent="0.25">
      <c r="A78" s="154" t="s">
        <v>267</v>
      </c>
      <c r="B78" s="180">
        <v>200</v>
      </c>
      <c r="C78" s="236" t="s">
        <v>148</v>
      </c>
      <c r="D78" s="240" t="s">
        <v>227</v>
      </c>
      <c r="E78" s="241">
        <v>129000</v>
      </c>
      <c r="F78" s="57">
        <v>121000</v>
      </c>
      <c r="G78" s="239">
        <f t="shared" si="5"/>
        <v>8000</v>
      </c>
      <c r="H78" s="13"/>
    </row>
    <row r="79" spans="1:10" ht="16.149999999999999" customHeight="1" x14ac:dyDescent="0.25">
      <c r="A79" s="104" t="s">
        <v>68</v>
      </c>
      <c r="B79" s="185">
        <v>200</v>
      </c>
      <c r="C79" s="242" t="s">
        <v>147</v>
      </c>
      <c r="D79" s="243"/>
      <c r="E79" s="244">
        <f>E80</f>
        <v>60000</v>
      </c>
      <c r="F79" s="244">
        <f>F80</f>
        <v>60000</v>
      </c>
      <c r="G79" s="193">
        <f t="shared" si="5"/>
        <v>0</v>
      </c>
      <c r="H79" s="14" t="s">
        <v>213</v>
      </c>
    </row>
    <row r="80" spans="1:10" ht="17.45" customHeight="1" x14ac:dyDescent="0.25">
      <c r="A80" s="151" t="s">
        <v>41</v>
      </c>
      <c r="B80" s="180">
        <v>200</v>
      </c>
      <c r="C80" s="215" t="s">
        <v>198</v>
      </c>
      <c r="D80" s="215"/>
      <c r="E80" s="188">
        <v>60000</v>
      </c>
      <c r="F80" s="188">
        <f>F81</f>
        <v>60000</v>
      </c>
      <c r="G80" s="184">
        <f t="shared" si="5"/>
        <v>0</v>
      </c>
      <c r="H80" s="13"/>
      <c r="J80" s="135"/>
    </row>
    <row r="81" spans="1:10" ht="24.6" customHeight="1" x14ac:dyDescent="0.25">
      <c r="A81" s="154" t="s">
        <v>266</v>
      </c>
      <c r="B81" s="180">
        <v>200</v>
      </c>
      <c r="C81" s="215" t="s">
        <v>198</v>
      </c>
      <c r="D81" s="215" t="s">
        <v>227</v>
      </c>
      <c r="E81" s="188">
        <v>60000</v>
      </c>
      <c r="F81" s="189">
        <v>60000</v>
      </c>
      <c r="G81" s="184">
        <f t="shared" si="5"/>
        <v>0</v>
      </c>
      <c r="H81" s="13"/>
      <c r="J81" s="135"/>
    </row>
    <row r="82" spans="1:10" ht="16.149999999999999" customHeight="1" x14ac:dyDescent="0.25">
      <c r="A82" s="128" t="s">
        <v>122</v>
      </c>
      <c r="B82" s="175">
        <v>200</v>
      </c>
      <c r="C82" s="191" t="s">
        <v>146</v>
      </c>
      <c r="D82" s="191"/>
      <c r="E82" s="103">
        <f>E83</f>
        <v>137000</v>
      </c>
      <c r="F82" s="103">
        <f>F83</f>
        <v>79604</v>
      </c>
      <c r="G82" s="193">
        <f t="shared" si="5"/>
        <v>57396</v>
      </c>
      <c r="H82" s="13"/>
      <c r="I82" s="6" t="s">
        <v>268</v>
      </c>
    </row>
    <row r="83" spans="1:10" ht="18" customHeight="1" x14ac:dyDescent="0.25">
      <c r="A83" s="128" t="s">
        <v>269</v>
      </c>
      <c r="B83" s="180">
        <v>200</v>
      </c>
      <c r="C83" s="215" t="s">
        <v>196</v>
      </c>
      <c r="D83" s="215"/>
      <c r="E83" s="188">
        <v>137000</v>
      </c>
      <c r="F83" s="189">
        <f>F84</f>
        <v>79604</v>
      </c>
      <c r="G83" s="184">
        <f t="shared" si="5"/>
        <v>57396</v>
      </c>
      <c r="H83" s="13"/>
    </row>
    <row r="84" spans="1:10" s="37" customFormat="1" ht="21" customHeight="1" x14ac:dyDescent="0.25">
      <c r="A84" s="245" t="s">
        <v>123</v>
      </c>
      <c r="B84" s="218">
        <v>200</v>
      </c>
      <c r="C84" s="246" t="s">
        <v>196</v>
      </c>
      <c r="D84" s="246" t="s">
        <v>235</v>
      </c>
      <c r="E84" s="220">
        <v>137000</v>
      </c>
      <c r="F84" s="235">
        <v>79604</v>
      </c>
      <c r="G84" s="247">
        <f t="shared" si="5"/>
        <v>57396</v>
      </c>
      <c r="H84" s="38"/>
    </row>
    <row r="85" spans="1:10" ht="27.75" customHeight="1" x14ac:dyDescent="0.25">
      <c r="A85" s="248" t="s">
        <v>46</v>
      </c>
      <c r="B85" s="221">
        <v>450</v>
      </c>
      <c r="C85" s="249" t="s">
        <v>12</v>
      </c>
      <c r="D85" s="249"/>
      <c r="E85" s="59">
        <f>доходы!D15-расходы!E5</f>
        <v>-110000</v>
      </c>
      <c r="F85" s="59">
        <f>доходы!E15-расходы!F5</f>
        <v>87339.229999999749</v>
      </c>
      <c r="G85" s="250"/>
    </row>
    <row r="86" spans="1:10" ht="15" x14ac:dyDescent="0.2">
      <c r="A86" s="251"/>
      <c r="B86" s="252"/>
      <c r="C86" s="252"/>
      <c r="D86" s="252"/>
      <c r="E86" s="252"/>
      <c r="F86" s="252"/>
      <c r="G86" s="252"/>
    </row>
    <row r="87" spans="1:10" ht="15" x14ac:dyDescent="0.2">
      <c r="A87" s="253"/>
      <c r="B87" s="153"/>
      <c r="C87" s="153"/>
      <c r="D87" s="153"/>
      <c r="E87" s="153"/>
      <c r="F87" s="153"/>
      <c r="G87" s="153"/>
    </row>
    <row r="88" spans="1:10" ht="15" x14ac:dyDescent="0.2">
      <c r="A88" s="253"/>
      <c r="B88" s="153"/>
      <c r="C88" s="153"/>
      <c r="D88" s="153"/>
      <c r="E88" s="153"/>
      <c r="F88" s="153"/>
      <c r="G88" s="153"/>
    </row>
    <row r="89" spans="1:10" ht="15" x14ac:dyDescent="0.2">
      <c r="A89" s="253" t="s">
        <v>209</v>
      </c>
      <c r="B89" s="153"/>
      <c r="C89" s="153"/>
      <c r="D89" s="153"/>
      <c r="E89" s="153"/>
      <c r="F89" s="153"/>
      <c r="G89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zoomScale="150" zoomScaleNormal="150" zoomScaleSheetLayoutView="140" workbookViewId="0">
      <selection activeCell="B22" sqref="B22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66" t="s">
        <v>50</v>
      </c>
      <c r="F1" s="266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4" t="s">
        <v>5</v>
      </c>
      <c r="B4" s="284" t="s">
        <v>6</v>
      </c>
      <c r="C4" s="285" t="s">
        <v>32</v>
      </c>
      <c r="D4" s="285" t="s">
        <v>29</v>
      </c>
      <c r="E4" s="281" t="s">
        <v>9</v>
      </c>
      <c r="F4" s="282" t="s">
        <v>37</v>
      </c>
    </row>
    <row r="5" spans="1:6" s="3" customFormat="1" ht="39" customHeight="1" x14ac:dyDescent="0.2">
      <c r="A5" s="284"/>
      <c r="B5" s="284"/>
      <c r="C5" s="285"/>
      <c r="D5" s="285"/>
      <c r="E5" s="281"/>
      <c r="F5" s="282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-110000</v>
      </c>
      <c r="E8" s="121">
        <f>E9-E10</f>
        <v>87339.229999999749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2720000</v>
      </c>
      <c r="E9" s="109">
        <f>доходы!E15</f>
        <v>1684679.6099999999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2830000</v>
      </c>
      <c r="E10" s="113">
        <f>расходы!F5</f>
        <v>1597340.3800000001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3" t="s">
        <v>291</v>
      </c>
      <c r="D13" s="283"/>
      <c r="E13" s="283"/>
      <c r="F13" s="283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292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2023-08-08T12:55:21Z</cp:lastPrinted>
  <dcterms:created xsi:type="dcterms:W3CDTF">2011-02-10T10:53:11Z</dcterms:created>
  <dcterms:modified xsi:type="dcterms:W3CDTF">2023-09-19T07:35:17Z</dcterms:modified>
</cp:coreProperties>
</file>